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ropbox\CASI_Shared\Steve\Competitions\2018\February Canterbury Champs\"/>
    </mc:Choice>
  </mc:AlternateContent>
  <bookViews>
    <workbookView xWindow="0" yWindow="0" windowWidth="28800" windowHeight="12795" xr2:uid="{00000000-000D-0000-FFFF-FFFF00000000}"/>
  </bookViews>
  <sheets>
    <sheet name="Score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I35" i="1"/>
  <c r="M35" i="1" l="1"/>
  <c r="L20" i="1"/>
  <c r="I4" i="1" l="1"/>
  <c r="I16" i="1"/>
  <c r="I13" i="1"/>
  <c r="I11" i="1"/>
  <c r="I14" i="1"/>
  <c r="I9" i="1"/>
  <c r="I10" i="1"/>
  <c r="I8" i="1"/>
  <c r="I6" i="1"/>
  <c r="I7" i="1"/>
  <c r="I5" i="1"/>
  <c r="F25" i="1" l="1"/>
  <c r="I25" i="1"/>
  <c r="L25" i="1"/>
  <c r="O25" i="1"/>
  <c r="N25" i="1" s="1"/>
  <c r="L35" i="1"/>
  <c r="O35" i="1"/>
  <c r="N35" i="1" s="1"/>
  <c r="M25" i="1" l="1"/>
  <c r="P25" i="1" s="1"/>
  <c r="P35" i="1"/>
  <c r="O32" i="1"/>
  <c r="N32" i="1" s="1"/>
  <c r="O5" i="1"/>
  <c r="N5" i="1" s="1"/>
  <c r="O4" i="1"/>
  <c r="N4" i="1" s="1"/>
  <c r="O7" i="1"/>
  <c r="N7" i="1" s="1"/>
  <c r="O13" i="1"/>
  <c r="N13" i="1" s="1"/>
  <c r="O34" i="1"/>
  <c r="N34" i="1" s="1"/>
  <c r="O11" i="1"/>
  <c r="N11" i="1" s="1"/>
  <c r="O29" i="1"/>
  <c r="N29" i="1" s="1"/>
  <c r="O26" i="1"/>
  <c r="N26" i="1" s="1"/>
  <c r="O27" i="1"/>
  <c r="N27" i="1" s="1"/>
  <c r="O17" i="1"/>
  <c r="N17" i="1" s="1"/>
  <c r="O8" i="1"/>
  <c r="N8" i="1" s="1"/>
  <c r="O31" i="1"/>
  <c r="N31" i="1" s="1"/>
  <c r="O21" i="1"/>
  <c r="N21" i="1" s="1"/>
  <c r="O33" i="1"/>
  <c r="N33" i="1" s="1"/>
  <c r="O36" i="1"/>
  <c r="N36" i="1" s="1"/>
  <c r="O12" i="1"/>
  <c r="N12" i="1" s="1"/>
  <c r="O15" i="1"/>
  <c r="N15" i="1" s="1"/>
  <c r="O16" i="1"/>
  <c r="N16" i="1" s="1"/>
  <c r="O20" i="1"/>
  <c r="N20" i="1" s="1"/>
  <c r="O18" i="1"/>
  <c r="N18" i="1" s="1"/>
  <c r="O28" i="1"/>
  <c r="N28" i="1" s="1"/>
  <c r="O24" i="1"/>
  <c r="N24" i="1" s="1"/>
  <c r="O22" i="1"/>
  <c r="N22" i="1" s="1"/>
  <c r="O19" i="1"/>
  <c r="N19" i="1" s="1"/>
  <c r="O10" i="1"/>
  <c r="N10" i="1" s="1"/>
  <c r="O9" i="1"/>
  <c r="N9" i="1" s="1"/>
  <c r="O30" i="1"/>
  <c r="N30" i="1" s="1"/>
  <c r="O23" i="1"/>
  <c r="N23" i="1" s="1"/>
  <c r="O6" i="1"/>
  <c r="N6" i="1" s="1"/>
  <c r="O14" i="1"/>
  <c r="N14" i="1" s="1"/>
  <c r="F19" i="1" l="1"/>
  <c r="I19" i="1"/>
  <c r="L19" i="1"/>
  <c r="F28" i="1"/>
  <c r="I28" i="1"/>
  <c r="L28" i="1"/>
  <c r="F26" i="1"/>
  <c r="I26" i="1"/>
  <c r="L26" i="1"/>
  <c r="F29" i="1"/>
  <c r="I29" i="1"/>
  <c r="L29" i="1"/>
  <c r="F24" i="1"/>
  <c r="I24" i="1"/>
  <c r="L24" i="1"/>
  <c r="F20" i="1"/>
  <c r="I20" i="1"/>
  <c r="F15" i="1"/>
  <c r="I15" i="1"/>
  <c r="L15" i="1"/>
  <c r="F22" i="1"/>
  <c r="I22" i="1"/>
  <c r="L22" i="1"/>
  <c r="F9" i="1"/>
  <c r="L9" i="1"/>
  <c r="F31" i="1"/>
  <c r="I31" i="1"/>
  <c r="L31" i="1"/>
  <c r="F18" i="1"/>
  <c r="I18" i="1"/>
  <c r="L18" i="1"/>
  <c r="F36" i="1"/>
  <c r="I36" i="1"/>
  <c r="L36" i="1"/>
  <c r="F8" i="1"/>
  <c r="L8" i="1"/>
  <c r="F11" i="1"/>
  <c r="L11" i="1"/>
  <c r="F17" i="1"/>
  <c r="I17" i="1"/>
  <c r="L17" i="1"/>
  <c r="F27" i="1"/>
  <c r="I27" i="1"/>
  <c r="L27" i="1"/>
  <c r="F23" i="1"/>
  <c r="I23" i="1"/>
  <c r="L23" i="1"/>
  <c r="F16" i="1"/>
  <c r="L16" i="1"/>
  <c r="F34" i="1"/>
  <c r="I34" i="1"/>
  <c r="L34" i="1"/>
  <c r="F6" i="1"/>
  <c r="L6" i="1"/>
  <c r="F14" i="1"/>
  <c r="L14" i="1"/>
  <c r="F21" i="1"/>
  <c r="I21" i="1"/>
  <c r="L21" i="1"/>
  <c r="F13" i="1"/>
  <c r="L13" i="1"/>
  <c r="F10" i="1"/>
  <c r="L10" i="1"/>
  <c r="F30" i="1"/>
  <c r="I30" i="1"/>
  <c r="L30" i="1"/>
  <c r="F7" i="1"/>
  <c r="L7" i="1"/>
  <c r="F4" i="1"/>
  <c r="L4" i="1"/>
  <c r="F5" i="1"/>
  <c r="L5" i="1"/>
  <c r="F32" i="1"/>
  <c r="I32" i="1"/>
  <c r="L32" i="1"/>
  <c r="F33" i="1"/>
  <c r="I33" i="1"/>
  <c r="L33" i="1"/>
  <c r="L12" i="1"/>
  <c r="I12" i="1"/>
  <c r="F12" i="1"/>
  <c r="M28" i="1" l="1"/>
  <c r="P28" i="1" s="1"/>
  <c r="M19" i="1"/>
  <c r="P19" i="1" s="1"/>
  <c r="M10" i="1"/>
  <c r="P10" i="1" s="1"/>
  <c r="M12" i="1"/>
  <c r="P12" i="1" s="1"/>
  <c r="M6" i="1"/>
  <c r="P6" i="1" s="1"/>
  <c r="M27" i="1"/>
  <c r="P27" i="1" s="1"/>
  <c r="M20" i="1"/>
  <c r="P20" i="1" s="1"/>
  <c r="M5" i="1"/>
  <c r="P5" i="1" s="1"/>
  <c r="M15" i="1"/>
  <c r="P15" i="1" s="1"/>
  <c r="M16" i="1"/>
  <c r="P16" i="1" s="1"/>
  <c r="M17" i="1"/>
  <c r="P17" i="1" s="1"/>
  <c r="M36" i="1"/>
  <c r="P36" i="1" s="1"/>
  <c r="M22" i="1"/>
  <c r="P22" i="1" s="1"/>
  <c r="M7" i="1"/>
  <c r="P7" i="1" s="1"/>
  <c r="M13" i="1"/>
  <c r="P13" i="1" s="1"/>
  <c r="M34" i="1"/>
  <c r="P34" i="1" s="1"/>
  <c r="M32" i="1"/>
  <c r="P32" i="1" s="1"/>
  <c r="M33" i="1"/>
  <c r="P33" i="1" s="1"/>
  <c r="M9" i="1"/>
  <c r="P9" i="1" s="1"/>
  <c r="M29" i="1"/>
  <c r="P29" i="1" s="1"/>
  <c r="M14" i="1"/>
  <c r="P14" i="1" s="1"/>
  <c r="M8" i="1"/>
  <c r="P8" i="1" s="1"/>
  <c r="M4" i="1"/>
  <c r="P4" i="1" s="1"/>
  <c r="M30" i="1"/>
  <c r="P30" i="1" s="1"/>
  <c r="M21" i="1"/>
  <c r="P21" i="1" s="1"/>
  <c r="M11" i="1"/>
  <c r="P11" i="1" s="1"/>
  <c r="M18" i="1"/>
  <c r="P18" i="1" s="1"/>
  <c r="M31" i="1"/>
  <c r="P31" i="1" s="1"/>
  <c r="M24" i="1"/>
  <c r="P24" i="1" s="1"/>
  <c r="M23" i="1"/>
  <c r="P23" i="1" s="1"/>
  <c r="M26" i="1"/>
  <c r="P26" i="1" s="1"/>
</calcChain>
</file>

<file path=xl/sharedStrings.xml><?xml version="1.0" encoding="utf-8"?>
<sst xmlns="http://schemas.openxmlformats.org/spreadsheetml/2006/main" count="122" uniqueCount="90">
  <si>
    <t>Round 1</t>
  </si>
  <si>
    <t>Round 2</t>
  </si>
  <si>
    <t>Round 3</t>
  </si>
  <si>
    <t>First Name</t>
  </si>
  <si>
    <t>Last Name</t>
  </si>
  <si>
    <t>Division</t>
  </si>
  <si>
    <t>Total Day 1</t>
  </si>
  <si>
    <t>Grand Total</t>
  </si>
  <si>
    <t>Place</t>
  </si>
  <si>
    <t>Stephen</t>
  </si>
  <si>
    <t>Laird</t>
  </si>
  <si>
    <t>Mens Compound Sighted</t>
  </si>
  <si>
    <t>R1 Total</t>
  </si>
  <si>
    <t>R2 Total</t>
  </si>
  <si>
    <t>R3 Total</t>
  </si>
  <si>
    <t>R1 Standard</t>
  </si>
  <si>
    <t>R1 Speciality</t>
  </si>
  <si>
    <t>R2 Standard</t>
  </si>
  <si>
    <t>R2 Speciality</t>
  </si>
  <si>
    <t>R3 Standard</t>
  </si>
  <si>
    <t>Lee</t>
  </si>
  <si>
    <t>Harrison</t>
  </si>
  <si>
    <t>Junior Compound</t>
  </si>
  <si>
    <t>Junior Traditional</t>
  </si>
  <si>
    <t>Cub</t>
  </si>
  <si>
    <t>Mens Traditional Longbow</t>
  </si>
  <si>
    <t>Chris</t>
  </si>
  <si>
    <t>Freear</t>
  </si>
  <si>
    <t>Charlie</t>
  </si>
  <si>
    <t>Ruffman</t>
  </si>
  <si>
    <t>Glenn</t>
  </si>
  <si>
    <t>Sherson</t>
  </si>
  <si>
    <t>Stu</t>
  </si>
  <si>
    <t>Geddes</t>
  </si>
  <si>
    <t>Mens Open Longbow</t>
  </si>
  <si>
    <t>Tony</t>
  </si>
  <si>
    <t>Lafrentz</t>
  </si>
  <si>
    <t>Womens Traditional Longbow</t>
  </si>
  <si>
    <t>Marissa</t>
  </si>
  <si>
    <t>Le Lec</t>
  </si>
  <si>
    <t>Womens Recurve</t>
  </si>
  <si>
    <t>Mens Recurve</t>
  </si>
  <si>
    <t>Officer</t>
  </si>
  <si>
    <t>Jamie</t>
  </si>
  <si>
    <t>Lock</t>
  </si>
  <si>
    <t>R3 Speciality</t>
  </si>
  <si>
    <t>Fox</t>
  </si>
  <si>
    <t>Blair</t>
  </si>
  <si>
    <t>Cooke</t>
  </si>
  <si>
    <t>Freeman</t>
  </si>
  <si>
    <t>Luke</t>
  </si>
  <si>
    <t>Mckeowen</t>
  </si>
  <si>
    <t>David</t>
  </si>
  <si>
    <t>Walford</t>
  </si>
  <si>
    <t>Ruben</t>
  </si>
  <si>
    <t>Colin</t>
  </si>
  <si>
    <t>Williams</t>
  </si>
  <si>
    <t>Finn</t>
  </si>
  <si>
    <t>Vojta</t>
  </si>
  <si>
    <t>Hodek</t>
  </si>
  <si>
    <t>James</t>
  </si>
  <si>
    <t>Jess</t>
  </si>
  <si>
    <t>Richardson</t>
  </si>
  <si>
    <t>Nathan</t>
  </si>
  <si>
    <t>Waitoa</t>
  </si>
  <si>
    <t>Louis</t>
  </si>
  <si>
    <t>Lucas-D'Aouza</t>
  </si>
  <si>
    <t>Graham</t>
  </si>
  <si>
    <t>Lloyd</t>
  </si>
  <si>
    <t>Alex</t>
  </si>
  <si>
    <t>Watson</t>
  </si>
  <si>
    <t>Ryan</t>
  </si>
  <si>
    <t>Calder</t>
  </si>
  <si>
    <t>Junior Recurve</t>
  </si>
  <si>
    <t>Mathew</t>
  </si>
  <si>
    <t>D'Ath</t>
  </si>
  <si>
    <t>Josie</t>
  </si>
  <si>
    <t>Chase</t>
  </si>
  <si>
    <t>Colt</t>
  </si>
  <si>
    <t>Natasha</t>
  </si>
  <si>
    <t>Black</t>
  </si>
  <si>
    <t>Andrew</t>
  </si>
  <si>
    <t>Percy</t>
  </si>
  <si>
    <t>Kate</t>
  </si>
  <si>
    <t>Susan</t>
  </si>
  <si>
    <t>Speciality Total</t>
  </si>
  <si>
    <t>Totals</t>
  </si>
  <si>
    <t>Entrant</t>
  </si>
  <si>
    <t>Standard Total</t>
  </si>
  <si>
    <t>2018 Canterbury Bowhunters' Champs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</si>
</sst>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4" fillId="0" borderId="29" applyNumberFormat="0" applyFill="0" applyAlignment="0" applyProtection="0"/>
  </cellStyleXfs>
  <cellXfs count="66">
    <xf numFmtId="0" fontId="0" fillId="0" borderId="0" xfId="0"/>
    <xf numFmtId="0" fontId="2" fillId="3" borderId="10" xfId="2" applyBorder="1"/>
    <xf numFmtId="0" fontId="2" fillId="2" borderId="10" xfId="1" applyBorder="1"/>
    <xf numFmtId="0" fontId="2" fillId="5" borderId="10" xfId="4" applyBorder="1"/>
    <xf numFmtId="0" fontId="2" fillId="3" borderId="11" xfId="2" applyBorder="1"/>
    <xf numFmtId="0" fontId="2" fillId="3" borderId="12" xfId="2" applyBorder="1"/>
    <xf numFmtId="0" fontId="2" fillId="2" borderId="11" xfId="1" applyBorder="1"/>
    <xf numFmtId="0" fontId="2" fillId="2" borderId="12" xfId="1" applyBorder="1"/>
    <xf numFmtId="0" fontId="2" fillId="5" borderId="11" xfId="4" applyBorder="1"/>
    <xf numFmtId="0" fontId="2" fillId="5" borderId="12" xfId="4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4" borderId="1" xfId="3" applyBorder="1"/>
    <xf numFmtId="0" fontId="2" fillId="4" borderId="2" xfId="3" applyBorder="1"/>
    <xf numFmtId="0" fontId="2" fillId="4" borderId="3" xfId="3" applyBorder="1"/>
    <xf numFmtId="0" fontId="2" fillId="3" borderId="8" xfId="2" applyBorder="1"/>
    <xf numFmtId="0" fontId="2" fillId="3" borderId="7" xfId="2" applyBorder="1"/>
    <xf numFmtId="0" fontId="2" fillId="3" borderId="9" xfId="2" applyBorder="1"/>
    <xf numFmtId="0" fontId="2" fillId="4" borderId="17" xfId="3" applyBorder="1"/>
    <xf numFmtId="0" fontId="2" fillId="4" borderId="18" xfId="3" applyBorder="1"/>
    <xf numFmtId="0" fontId="2" fillId="4" borderId="19" xfId="3" applyBorder="1"/>
    <xf numFmtId="0" fontId="0" fillId="0" borderId="8" xfId="0" applyFill="1" applyBorder="1"/>
    <xf numFmtId="0" fontId="0" fillId="0" borderId="7" xfId="0" applyFill="1" applyBorder="1"/>
    <xf numFmtId="0" fontId="0" fillId="0" borderId="9" xfId="0" applyFill="1" applyBorder="1"/>
    <xf numFmtId="0" fontId="2" fillId="5" borderId="8" xfId="4" applyBorder="1"/>
    <xf numFmtId="0" fontId="2" fillId="5" borderId="7" xfId="4" applyBorder="1"/>
    <xf numFmtId="0" fontId="2" fillId="5" borderId="9" xfId="4" applyBorder="1"/>
    <xf numFmtId="0" fontId="2" fillId="2" borderId="8" xfId="1" applyBorder="1"/>
    <xf numFmtId="0" fontId="2" fillId="2" borderId="7" xfId="1" applyBorder="1"/>
    <xf numFmtId="0" fontId="2" fillId="2" borderId="9" xfId="1" applyBorder="1"/>
    <xf numFmtId="0" fontId="2" fillId="4" borderId="4" xfId="3" applyBorder="1"/>
    <xf numFmtId="0" fontId="2" fillId="4" borderId="5" xfId="3" applyBorder="1"/>
    <xf numFmtId="0" fontId="2" fillId="4" borderId="6" xfId="3" applyBorder="1"/>
    <xf numFmtId="0" fontId="1" fillId="0" borderId="20" xfId="0" applyFont="1" applyBorder="1" applyAlignment="1">
      <alignment horizontal="center"/>
    </xf>
    <xf numFmtId="0" fontId="2" fillId="4" borderId="13" xfId="3" applyBorder="1"/>
    <xf numFmtId="0" fontId="2" fillId="3" borderId="20" xfId="2" applyBorder="1"/>
    <xf numFmtId="0" fontId="2" fillId="4" borderId="21" xfId="3" applyBorder="1"/>
    <xf numFmtId="0" fontId="0" fillId="0" borderId="20" xfId="0" applyFill="1" applyBorder="1"/>
    <xf numFmtId="0" fontId="2" fillId="3" borderId="22" xfId="2" applyBorder="1"/>
    <xf numFmtId="0" fontId="2" fillId="2" borderId="22" xfId="1" applyBorder="1"/>
    <xf numFmtId="0" fontId="2" fillId="5" borderId="22" xfId="4" applyBorder="1"/>
    <xf numFmtId="0" fontId="2" fillId="5" borderId="20" xfId="4" applyBorder="1"/>
    <xf numFmtId="0" fontId="2" fillId="2" borderId="20" xfId="1" applyBorder="1"/>
    <xf numFmtId="0" fontId="2" fillId="4" borderId="23" xfId="3" applyBorder="1"/>
    <xf numFmtId="0" fontId="1" fillId="0" borderId="8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2" fillId="4" borderId="25" xfId="3" applyBorder="1"/>
    <xf numFmtId="0" fontId="2" fillId="3" borderId="24" xfId="2" applyBorder="1"/>
    <xf numFmtId="0" fontId="2" fillId="4" borderId="26" xfId="3" applyBorder="1"/>
    <xf numFmtId="0" fontId="0" fillId="0" borderId="24" xfId="0" applyFill="1" applyBorder="1"/>
    <xf numFmtId="0" fontId="2" fillId="3" borderId="27" xfId="2" applyBorder="1"/>
    <xf numFmtId="0" fontId="2" fillId="2" borderId="27" xfId="1" applyBorder="1"/>
    <xf numFmtId="0" fontId="2" fillId="5" borderId="27" xfId="4" applyBorder="1"/>
    <xf numFmtId="0" fontId="2" fillId="5" borderId="24" xfId="4" applyBorder="1"/>
    <xf numFmtId="0" fontId="2" fillId="2" borderId="24" xfId="1" applyBorder="1"/>
    <xf numFmtId="0" fontId="2" fillId="4" borderId="28" xfId="3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0" borderId="29" xfId="5" applyAlignment="1">
      <alignment horizontal="center"/>
    </xf>
  </cellXfs>
  <cellStyles count="6">
    <cellStyle name="20% - Accent5" xfId="4" builtinId="46"/>
    <cellStyle name="40% - Accent2" xfId="1" builtinId="35"/>
    <cellStyle name="40% - Accent3" xfId="2" builtinId="39"/>
    <cellStyle name="40% - Accent4" xfId="3" builtinId="43"/>
    <cellStyle name="Heading 1" xfId="5" builtinId="16"/>
    <cellStyle name="Normal" xfId="0" builtinId="0"/>
  </cellStyles>
  <dxfs count="21"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fill>
        <patternFill patternType="none">
          <fgColor indexed="64"/>
          <bgColor auto="1"/>
        </patternFill>
      </fill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Q36" totalsRowShown="0" headerRowDxfId="20" dataDxfId="18" headerRowBorderDxfId="19" tableBorderDxfId="17">
  <autoFilter ref="A3:Q36" xr:uid="{DE823E14-E8E5-417A-8323-6734FD16C366}"/>
  <sortState ref="A4:Q36">
    <sortCondition ref="C4:C36"/>
    <sortCondition descending="1" ref="P4:P36"/>
  </sortState>
  <tableColumns count="17">
    <tableColumn id="1" xr3:uid="{00000000-0010-0000-0000-000001000000}" name="First Name" dataDxfId="16"/>
    <tableColumn id="2" xr3:uid="{00000000-0010-0000-0000-000002000000}" name="Last Name" dataDxfId="15"/>
    <tableColumn id="3" xr3:uid="{00000000-0010-0000-0000-000003000000}" name="Division" dataDxfId="14"/>
    <tableColumn id="4" xr3:uid="{00000000-0010-0000-0000-000004000000}" name="R1 Standard" dataDxfId="13"/>
    <tableColumn id="5" xr3:uid="{00000000-0010-0000-0000-000005000000}" name="R1 Speciality" dataDxfId="12"/>
    <tableColumn id="6" xr3:uid="{00000000-0010-0000-0000-000006000000}" name="R1 Total" dataDxfId="11">
      <calculatedColumnFormula>D4+E4</calculatedColumnFormula>
    </tableColumn>
    <tableColumn id="7" xr3:uid="{00000000-0010-0000-0000-000007000000}" name="R2 Standard" dataDxfId="10"/>
    <tableColumn id="8" xr3:uid="{00000000-0010-0000-0000-000008000000}" name="R2 Speciality" dataDxfId="9"/>
    <tableColumn id="9" xr3:uid="{00000000-0010-0000-0000-000009000000}" name="R2 Total" dataDxfId="8">
      <calculatedColumnFormula>G4+H4</calculatedColumnFormula>
    </tableColumn>
    <tableColumn id="10" xr3:uid="{00000000-0010-0000-0000-00000A000000}" name="R3 Standard" dataDxfId="7"/>
    <tableColumn id="11" xr3:uid="{00000000-0010-0000-0000-00000B000000}" name="R3 Speciality" dataDxfId="6"/>
    <tableColumn id="12" xr3:uid="{00000000-0010-0000-0000-00000C000000}" name="R3 Total" dataDxfId="5">
      <calculatedColumnFormula>J4+K4</calculatedColumnFormula>
    </tableColumn>
    <tableColumn id="13" xr3:uid="{00000000-0010-0000-0000-00000D000000}" name="Total Day 1" dataDxfId="4">
      <calculatedColumnFormula>F4+I4</calculatedColumnFormula>
    </tableColumn>
    <tableColumn id="17" xr3:uid="{CA92A828-2329-421C-A991-6D4DD8A55077}" name="Standard Total" dataDxfId="3" dataCellStyle="20% - Accent5">
      <calculatedColumnFormula>Table1[[#This Row],[Grand Total]]-Table1[[#This Row],[Speciality Total]]</calculatedColumnFormula>
    </tableColumn>
    <tableColumn id="16" xr3:uid="{00000000-0010-0000-0000-000010000000}" name="Speciality Total" dataDxfId="2">
      <calculatedColumnFormula>Table1[[#This Row],[R1 Speciality]]+Table1[[#This Row],[R2 Speciality]]+Table1[[#This Row],[R3 Speciality]]</calculatedColumnFormula>
    </tableColumn>
    <tableColumn id="14" xr3:uid="{00000000-0010-0000-0000-00000E000000}" name="Grand Total" dataDxfId="1">
      <calculatedColumnFormula>M4+L4</calculatedColumnFormula>
    </tableColumn>
    <tableColumn id="15" xr3:uid="{00000000-0010-0000-0000-00000F000000}" name="Plac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6"/>
  <sheetViews>
    <sheetView showGridLines="0" tabSelected="1" zoomScale="90" zoomScaleNormal="90" workbookViewId="0">
      <pane xSplit="3" topLeftCell="D1" activePane="topRight" state="frozen"/>
      <selection activeCell="A2" sqref="A2"/>
      <selection pane="topRight" activeCell="A62" sqref="A62"/>
    </sheetView>
  </sheetViews>
  <sheetFormatPr defaultRowHeight="15" x14ac:dyDescent="0.25"/>
  <cols>
    <col min="1" max="1" width="16.42578125" bestFit="1" customWidth="1"/>
    <col min="2" max="2" width="16.28515625" bestFit="1" customWidth="1"/>
    <col min="3" max="3" width="29.28515625" bestFit="1" customWidth="1"/>
    <col min="4" max="4" width="17.42578125" bestFit="1" customWidth="1"/>
    <col min="5" max="5" width="18" bestFit="1" customWidth="1"/>
    <col min="6" max="6" width="13.7109375" bestFit="1" customWidth="1"/>
    <col min="7" max="7" width="17.42578125" bestFit="1" customWidth="1"/>
    <col min="8" max="8" width="18" bestFit="1" customWidth="1"/>
    <col min="9" max="9" width="13.7109375" bestFit="1" customWidth="1"/>
    <col min="10" max="10" width="17.42578125" bestFit="1" customWidth="1"/>
    <col min="11" max="11" width="18" bestFit="1" customWidth="1"/>
    <col min="12" max="12" width="13.7109375" bestFit="1" customWidth="1"/>
    <col min="13" max="13" width="16.28515625" bestFit="1" customWidth="1"/>
    <col min="14" max="14" width="19.7109375" bestFit="1" customWidth="1"/>
    <col min="15" max="15" width="20.42578125" bestFit="1" customWidth="1"/>
    <col min="16" max="16" width="17.140625" bestFit="1" customWidth="1"/>
    <col min="17" max="17" width="11.42578125" bestFit="1" customWidth="1"/>
    <col min="18" max="18" width="10" bestFit="1" customWidth="1"/>
    <col min="20" max="20" width="18.7109375" bestFit="1" customWidth="1"/>
  </cols>
  <sheetData>
    <row r="1" spans="1:17" ht="20.25" thickBot="1" x14ac:dyDescent="0.35">
      <c r="A1" s="65" t="s">
        <v>89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17" ht="15.75" thickTop="1" x14ac:dyDescent="0.25">
      <c r="A2" s="62" t="s">
        <v>87</v>
      </c>
      <c r="B2" s="63"/>
      <c r="C2" s="63"/>
      <c r="D2" s="59" t="s">
        <v>0</v>
      </c>
      <c r="E2" s="60"/>
      <c r="F2" s="61"/>
      <c r="G2" s="59" t="s">
        <v>1</v>
      </c>
      <c r="H2" s="60"/>
      <c r="I2" s="61"/>
      <c r="J2" s="59" t="s">
        <v>2</v>
      </c>
      <c r="K2" s="60"/>
      <c r="L2" s="61"/>
      <c r="M2" s="62" t="s">
        <v>86</v>
      </c>
      <c r="N2" s="63"/>
      <c r="O2" s="63"/>
      <c r="P2" s="63"/>
      <c r="Q2" s="64"/>
    </row>
    <row r="3" spans="1:17" ht="15" customHeight="1" thickBot="1" x14ac:dyDescent="0.3">
      <c r="A3" s="10" t="s">
        <v>3</v>
      </c>
      <c r="B3" s="11" t="s">
        <v>4</v>
      </c>
      <c r="C3" s="36" t="s">
        <v>5</v>
      </c>
      <c r="D3" s="47" t="s">
        <v>15</v>
      </c>
      <c r="E3" s="11" t="s">
        <v>16</v>
      </c>
      <c r="F3" s="14" t="s">
        <v>12</v>
      </c>
      <c r="G3" s="47" t="s">
        <v>17</v>
      </c>
      <c r="H3" s="11" t="s">
        <v>18</v>
      </c>
      <c r="I3" s="14" t="s">
        <v>13</v>
      </c>
      <c r="J3" s="47" t="s">
        <v>19</v>
      </c>
      <c r="K3" s="11" t="s">
        <v>45</v>
      </c>
      <c r="L3" s="14" t="s">
        <v>14</v>
      </c>
      <c r="M3" s="47" t="s">
        <v>6</v>
      </c>
      <c r="N3" s="48" t="s">
        <v>88</v>
      </c>
      <c r="O3" s="12" t="s">
        <v>85</v>
      </c>
      <c r="P3" s="12" t="s">
        <v>7</v>
      </c>
      <c r="Q3" s="13" t="s">
        <v>8</v>
      </c>
    </row>
    <row r="4" spans="1:17" ht="15" customHeight="1" x14ac:dyDescent="0.25">
      <c r="A4" s="15" t="s">
        <v>77</v>
      </c>
      <c r="B4" s="16" t="s">
        <v>75</v>
      </c>
      <c r="C4" s="37" t="s">
        <v>24</v>
      </c>
      <c r="D4" s="15">
        <v>342</v>
      </c>
      <c r="E4" s="16">
        <v>15</v>
      </c>
      <c r="F4" s="17">
        <f t="shared" ref="F4:F35" si="0">D4+E4</f>
        <v>357</v>
      </c>
      <c r="G4" s="15">
        <v>250</v>
      </c>
      <c r="H4" s="16">
        <v>45</v>
      </c>
      <c r="I4" s="17">
        <f t="shared" ref="I4:I35" si="1">G4+H4</f>
        <v>295</v>
      </c>
      <c r="J4" s="15">
        <v>406</v>
      </c>
      <c r="K4" s="16">
        <v>45</v>
      </c>
      <c r="L4" s="17">
        <f t="shared" ref="L4:L35" si="2">J4+K4</f>
        <v>451</v>
      </c>
      <c r="M4" s="15">
        <f t="shared" ref="M4:M35" si="3">F4+I4</f>
        <v>652</v>
      </c>
      <c r="N4" s="49">
        <f>Table1[[#This Row],[Grand Total]]-Table1[[#This Row],[Speciality Total]]</f>
        <v>998</v>
      </c>
      <c r="O4" s="16">
        <f>Table1[[#This Row],[R1 Speciality]]+Table1[[#This Row],[R2 Speciality]]+Table1[[#This Row],[R3 Speciality]]</f>
        <v>105</v>
      </c>
      <c r="P4" s="16">
        <f t="shared" ref="P4:P35" si="4">M4+L4</f>
        <v>1103</v>
      </c>
      <c r="Q4" s="17">
        <v>1</v>
      </c>
    </row>
    <row r="5" spans="1:17" ht="15" customHeight="1" thickBot="1" x14ac:dyDescent="0.3">
      <c r="A5" s="18" t="s">
        <v>78</v>
      </c>
      <c r="B5" s="19" t="s">
        <v>75</v>
      </c>
      <c r="C5" s="38" t="s">
        <v>24</v>
      </c>
      <c r="D5" s="18">
        <v>364</v>
      </c>
      <c r="E5" s="19">
        <v>25</v>
      </c>
      <c r="F5" s="20">
        <f t="shared" si="0"/>
        <v>389</v>
      </c>
      <c r="G5" s="18">
        <v>155</v>
      </c>
      <c r="H5" s="19">
        <v>25</v>
      </c>
      <c r="I5" s="20">
        <f t="shared" si="1"/>
        <v>180</v>
      </c>
      <c r="J5" s="18">
        <v>354</v>
      </c>
      <c r="K5" s="19">
        <v>20</v>
      </c>
      <c r="L5" s="20">
        <f t="shared" si="2"/>
        <v>374</v>
      </c>
      <c r="M5" s="18">
        <f t="shared" si="3"/>
        <v>569</v>
      </c>
      <c r="N5" s="50">
        <f>Table1[[#This Row],[Grand Total]]-Table1[[#This Row],[Speciality Total]]</f>
        <v>873</v>
      </c>
      <c r="O5" s="19">
        <f>Table1[[#This Row],[R1 Speciality]]+Table1[[#This Row],[R2 Speciality]]+Table1[[#This Row],[R3 Speciality]]</f>
        <v>70</v>
      </c>
      <c r="P5" s="19">
        <f t="shared" si="4"/>
        <v>943</v>
      </c>
      <c r="Q5" s="20">
        <v>2</v>
      </c>
    </row>
    <row r="6" spans="1:17" ht="15" customHeight="1" x14ac:dyDescent="0.25">
      <c r="A6" s="15" t="s">
        <v>54</v>
      </c>
      <c r="B6" s="16" t="s">
        <v>53</v>
      </c>
      <c r="C6" s="37" t="s">
        <v>22</v>
      </c>
      <c r="D6" s="15">
        <v>408</v>
      </c>
      <c r="E6" s="16">
        <v>60</v>
      </c>
      <c r="F6" s="17">
        <f t="shared" si="0"/>
        <v>468</v>
      </c>
      <c r="G6" s="15">
        <v>310</v>
      </c>
      <c r="H6" s="16">
        <v>65</v>
      </c>
      <c r="I6" s="17">
        <f t="shared" si="1"/>
        <v>375</v>
      </c>
      <c r="J6" s="15">
        <v>340</v>
      </c>
      <c r="K6" s="16">
        <v>40</v>
      </c>
      <c r="L6" s="17">
        <f t="shared" si="2"/>
        <v>380</v>
      </c>
      <c r="M6" s="15">
        <f t="shared" si="3"/>
        <v>843</v>
      </c>
      <c r="N6" s="49">
        <f>Table1[[#This Row],[Grand Total]]-Table1[[#This Row],[Speciality Total]]</f>
        <v>1058</v>
      </c>
      <c r="O6" s="16">
        <f>Table1[[#This Row],[R1 Speciality]]+Table1[[#This Row],[R2 Speciality]]+Table1[[#This Row],[R3 Speciality]]</f>
        <v>165</v>
      </c>
      <c r="P6" s="16">
        <f t="shared" si="4"/>
        <v>1223</v>
      </c>
      <c r="Q6" s="17">
        <v>1</v>
      </c>
    </row>
    <row r="7" spans="1:17" ht="15" customHeight="1" thickBot="1" x14ac:dyDescent="0.3">
      <c r="A7" s="18" t="s">
        <v>76</v>
      </c>
      <c r="B7" s="19" t="s">
        <v>75</v>
      </c>
      <c r="C7" s="38" t="s">
        <v>22</v>
      </c>
      <c r="D7" s="18">
        <v>350</v>
      </c>
      <c r="E7" s="19">
        <v>5</v>
      </c>
      <c r="F7" s="20">
        <f t="shared" si="0"/>
        <v>355</v>
      </c>
      <c r="G7" s="18">
        <v>195</v>
      </c>
      <c r="H7" s="19">
        <v>20</v>
      </c>
      <c r="I7" s="20">
        <f t="shared" si="1"/>
        <v>215</v>
      </c>
      <c r="J7" s="18">
        <v>270</v>
      </c>
      <c r="K7" s="19">
        <v>25</v>
      </c>
      <c r="L7" s="20">
        <f t="shared" si="2"/>
        <v>295</v>
      </c>
      <c r="M7" s="18">
        <f t="shared" si="3"/>
        <v>570</v>
      </c>
      <c r="N7" s="50">
        <f>Table1[[#This Row],[Grand Total]]-Table1[[#This Row],[Speciality Total]]</f>
        <v>815</v>
      </c>
      <c r="O7" s="19">
        <f>Table1[[#This Row],[R1 Speciality]]+Table1[[#This Row],[R2 Speciality]]+Table1[[#This Row],[R3 Speciality]]</f>
        <v>50</v>
      </c>
      <c r="P7" s="19">
        <f t="shared" si="4"/>
        <v>865</v>
      </c>
      <c r="Q7" s="20">
        <v>2</v>
      </c>
    </row>
    <row r="8" spans="1:17" ht="15" customHeight="1" thickBot="1" x14ac:dyDescent="0.3">
      <c r="A8" s="21" t="s">
        <v>71</v>
      </c>
      <c r="B8" s="22" t="s">
        <v>72</v>
      </c>
      <c r="C8" s="39" t="s">
        <v>73</v>
      </c>
      <c r="D8" s="21">
        <v>364</v>
      </c>
      <c r="E8" s="22">
        <v>40</v>
      </c>
      <c r="F8" s="23">
        <f t="shared" si="0"/>
        <v>404</v>
      </c>
      <c r="G8" s="21">
        <v>195</v>
      </c>
      <c r="H8" s="22">
        <v>60</v>
      </c>
      <c r="I8" s="23">
        <f t="shared" si="1"/>
        <v>255</v>
      </c>
      <c r="J8" s="21">
        <v>286</v>
      </c>
      <c r="K8" s="22">
        <v>20</v>
      </c>
      <c r="L8" s="23">
        <f t="shared" si="2"/>
        <v>306</v>
      </c>
      <c r="M8" s="21">
        <f t="shared" si="3"/>
        <v>659</v>
      </c>
      <c r="N8" s="51">
        <f>Table1[[#This Row],[Grand Total]]-Table1[[#This Row],[Speciality Total]]</f>
        <v>845</v>
      </c>
      <c r="O8" s="22">
        <f>Table1[[#This Row],[R1 Speciality]]+Table1[[#This Row],[R2 Speciality]]+Table1[[#This Row],[R3 Speciality]]</f>
        <v>120</v>
      </c>
      <c r="P8" s="22">
        <f t="shared" si="4"/>
        <v>965</v>
      </c>
      <c r="Q8" s="23">
        <v>1</v>
      </c>
    </row>
    <row r="9" spans="1:17" ht="15" customHeight="1" x14ac:dyDescent="0.25">
      <c r="A9" s="15" t="s">
        <v>50</v>
      </c>
      <c r="B9" s="16" t="s">
        <v>51</v>
      </c>
      <c r="C9" s="37" t="s">
        <v>23</v>
      </c>
      <c r="D9" s="15">
        <v>362</v>
      </c>
      <c r="E9" s="16">
        <v>55</v>
      </c>
      <c r="F9" s="17">
        <f t="shared" si="0"/>
        <v>417</v>
      </c>
      <c r="G9" s="15">
        <v>245</v>
      </c>
      <c r="H9" s="16">
        <v>40</v>
      </c>
      <c r="I9" s="17">
        <f t="shared" si="1"/>
        <v>285</v>
      </c>
      <c r="J9" s="15">
        <v>316</v>
      </c>
      <c r="K9" s="16">
        <v>65</v>
      </c>
      <c r="L9" s="17">
        <f t="shared" si="2"/>
        <v>381</v>
      </c>
      <c r="M9" s="15">
        <f t="shared" si="3"/>
        <v>702</v>
      </c>
      <c r="N9" s="49">
        <f>Table1[[#This Row],[Grand Total]]-Table1[[#This Row],[Speciality Total]]</f>
        <v>923</v>
      </c>
      <c r="O9" s="16">
        <f>Table1[[#This Row],[R1 Speciality]]+Table1[[#This Row],[R2 Speciality]]+Table1[[#This Row],[R3 Speciality]]</f>
        <v>160</v>
      </c>
      <c r="P9" s="16">
        <f t="shared" si="4"/>
        <v>1083</v>
      </c>
      <c r="Q9" s="17">
        <v>1</v>
      </c>
    </row>
    <row r="10" spans="1:17" ht="15" customHeight="1" thickBot="1" x14ac:dyDescent="0.3">
      <c r="A10" s="24" t="s">
        <v>57</v>
      </c>
      <c r="B10" s="25" t="s">
        <v>33</v>
      </c>
      <c r="C10" s="40" t="s">
        <v>23</v>
      </c>
      <c r="D10" s="24">
        <v>300</v>
      </c>
      <c r="E10" s="25">
        <v>15</v>
      </c>
      <c r="F10" s="26">
        <f t="shared" si="0"/>
        <v>315</v>
      </c>
      <c r="G10" s="24">
        <v>115</v>
      </c>
      <c r="H10" s="25">
        <v>30</v>
      </c>
      <c r="I10" s="26">
        <f t="shared" si="1"/>
        <v>145</v>
      </c>
      <c r="J10" s="24">
        <v>284</v>
      </c>
      <c r="K10" s="25">
        <v>20</v>
      </c>
      <c r="L10" s="26">
        <f t="shared" si="2"/>
        <v>304</v>
      </c>
      <c r="M10" s="24">
        <f t="shared" si="3"/>
        <v>460</v>
      </c>
      <c r="N10" s="52">
        <f>Table1[[#This Row],[Grand Total]]-Table1[[#This Row],[Speciality Total]]</f>
        <v>699</v>
      </c>
      <c r="O10" s="25">
        <f>Table1[[#This Row],[R1 Speciality]]+Table1[[#This Row],[R2 Speciality]]+Table1[[#This Row],[R3 Speciality]]</f>
        <v>65</v>
      </c>
      <c r="P10" s="25">
        <f t="shared" si="4"/>
        <v>764</v>
      </c>
      <c r="Q10" s="26">
        <v>2</v>
      </c>
    </row>
    <row r="11" spans="1:17" ht="15" customHeight="1" x14ac:dyDescent="0.25">
      <c r="A11" s="15" t="s">
        <v>74</v>
      </c>
      <c r="B11" s="16" t="s">
        <v>75</v>
      </c>
      <c r="C11" s="37" t="s">
        <v>11</v>
      </c>
      <c r="D11" s="15">
        <v>464</v>
      </c>
      <c r="E11" s="16">
        <v>80</v>
      </c>
      <c r="F11" s="17">
        <f t="shared" si="0"/>
        <v>544</v>
      </c>
      <c r="G11" s="15">
        <v>385</v>
      </c>
      <c r="H11" s="16">
        <v>110</v>
      </c>
      <c r="I11" s="17">
        <f t="shared" si="1"/>
        <v>495</v>
      </c>
      <c r="J11" s="15">
        <v>472</v>
      </c>
      <c r="K11" s="16">
        <v>80</v>
      </c>
      <c r="L11" s="17">
        <f t="shared" si="2"/>
        <v>552</v>
      </c>
      <c r="M11" s="15">
        <f t="shared" si="3"/>
        <v>1039</v>
      </c>
      <c r="N11" s="49">
        <f>Table1[[#This Row],[Grand Total]]-Table1[[#This Row],[Speciality Total]]</f>
        <v>1321</v>
      </c>
      <c r="O11" s="16">
        <f>Table1[[#This Row],[R1 Speciality]]+Table1[[#This Row],[R2 Speciality]]+Table1[[#This Row],[R3 Speciality]]</f>
        <v>270</v>
      </c>
      <c r="P11" s="16">
        <f t="shared" si="4"/>
        <v>1591</v>
      </c>
      <c r="Q11" s="17">
        <v>1</v>
      </c>
    </row>
    <row r="12" spans="1:17" ht="15" customHeight="1" x14ac:dyDescent="0.25">
      <c r="A12" s="4" t="s">
        <v>9</v>
      </c>
      <c r="B12" s="1" t="s">
        <v>10</v>
      </c>
      <c r="C12" s="41" t="s">
        <v>11</v>
      </c>
      <c r="D12" s="4">
        <v>470</v>
      </c>
      <c r="E12" s="1">
        <v>75</v>
      </c>
      <c r="F12" s="5">
        <f t="shared" si="0"/>
        <v>545</v>
      </c>
      <c r="G12" s="4">
        <v>405</v>
      </c>
      <c r="H12" s="1">
        <v>90</v>
      </c>
      <c r="I12" s="5">
        <f t="shared" si="1"/>
        <v>495</v>
      </c>
      <c r="J12" s="4">
        <v>474</v>
      </c>
      <c r="K12" s="1">
        <v>70</v>
      </c>
      <c r="L12" s="5">
        <f t="shared" si="2"/>
        <v>544</v>
      </c>
      <c r="M12" s="4">
        <f t="shared" si="3"/>
        <v>1040</v>
      </c>
      <c r="N12" s="53">
        <f>Table1[[#This Row],[Grand Total]]-Table1[[#This Row],[Speciality Total]]</f>
        <v>1349</v>
      </c>
      <c r="O12" s="1">
        <f>Table1[[#This Row],[R1 Speciality]]+Table1[[#This Row],[R2 Speciality]]+Table1[[#This Row],[R3 Speciality]]</f>
        <v>235</v>
      </c>
      <c r="P12" s="1">
        <f t="shared" si="4"/>
        <v>1584</v>
      </c>
      <c r="Q12" s="5">
        <v>2</v>
      </c>
    </row>
    <row r="13" spans="1:17" ht="15" customHeight="1" x14ac:dyDescent="0.25">
      <c r="A13" s="6" t="s">
        <v>28</v>
      </c>
      <c r="B13" s="2" t="s">
        <v>46</v>
      </c>
      <c r="C13" s="42" t="s">
        <v>11</v>
      </c>
      <c r="D13" s="6">
        <v>464</v>
      </c>
      <c r="E13" s="2">
        <v>90</v>
      </c>
      <c r="F13" s="7">
        <f t="shared" si="0"/>
        <v>554</v>
      </c>
      <c r="G13" s="6">
        <v>370</v>
      </c>
      <c r="H13" s="2">
        <v>60</v>
      </c>
      <c r="I13" s="7">
        <f t="shared" si="1"/>
        <v>430</v>
      </c>
      <c r="J13" s="6">
        <v>466</v>
      </c>
      <c r="K13" s="2">
        <v>60</v>
      </c>
      <c r="L13" s="7">
        <f t="shared" si="2"/>
        <v>526</v>
      </c>
      <c r="M13" s="6">
        <f t="shared" si="3"/>
        <v>984</v>
      </c>
      <c r="N13" s="54">
        <f>Table1[[#This Row],[Grand Total]]-Table1[[#This Row],[Speciality Total]]</f>
        <v>1300</v>
      </c>
      <c r="O13" s="2">
        <f>Table1[[#This Row],[R1 Speciality]]+Table1[[#This Row],[R2 Speciality]]+Table1[[#This Row],[R3 Speciality]]</f>
        <v>210</v>
      </c>
      <c r="P13" s="2">
        <f t="shared" si="4"/>
        <v>1510</v>
      </c>
      <c r="Q13" s="7">
        <v>3</v>
      </c>
    </row>
    <row r="14" spans="1:17" ht="15" customHeight="1" x14ac:dyDescent="0.25">
      <c r="A14" s="8" t="s">
        <v>47</v>
      </c>
      <c r="B14" s="3" t="s">
        <v>48</v>
      </c>
      <c r="C14" s="43" t="s">
        <v>11</v>
      </c>
      <c r="D14" s="8">
        <v>458</v>
      </c>
      <c r="E14" s="3">
        <v>40</v>
      </c>
      <c r="F14" s="9">
        <f t="shared" si="0"/>
        <v>498</v>
      </c>
      <c r="G14" s="8">
        <v>415</v>
      </c>
      <c r="H14" s="3">
        <v>25</v>
      </c>
      <c r="I14" s="9">
        <f t="shared" si="1"/>
        <v>440</v>
      </c>
      <c r="J14" s="8">
        <v>464</v>
      </c>
      <c r="K14" s="3">
        <v>65</v>
      </c>
      <c r="L14" s="9">
        <f t="shared" si="2"/>
        <v>529</v>
      </c>
      <c r="M14" s="8">
        <f t="shared" si="3"/>
        <v>938</v>
      </c>
      <c r="N14" s="55">
        <f>Table1[[#This Row],[Grand Total]]-Table1[[#This Row],[Speciality Total]]</f>
        <v>1337</v>
      </c>
      <c r="O14" s="3">
        <f>Table1[[#This Row],[R1 Speciality]]+Table1[[#This Row],[R2 Speciality]]+Table1[[#This Row],[R3 Speciality]]</f>
        <v>130</v>
      </c>
      <c r="P14" s="3">
        <f t="shared" si="4"/>
        <v>1467</v>
      </c>
      <c r="Q14" s="9"/>
    </row>
    <row r="15" spans="1:17" ht="15" customHeight="1" x14ac:dyDescent="0.25">
      <c r="A15" s="8" t="s">
        <v>35</v>
      </c>
      <c r="B15" s="3" t="s">
        <v>36</v>
      </c>
      <c r="C15" s="43" t="s">
        <v>11</v>
      </c>
      <c r="D15" s="8">
        <v>446</v>
      </c>
      <c r="E15" s="3">
        <v>70</v>
      </c>
      <c r="F15" s="9">
        <f t="shared" si="0"/>
        <v>516</v>
      </c>
      <c r="G15" s="8">
        <v>320</v>
      </c>
      <c r="H15" s="3">
        <v>90</v>
      </c>
      <c r="I15" s="9">
        <f t="shared" si="1"/>
        <v>410</v>
      </c>
      <c r="J15" s="8">
        <v>454</v>
      </c>
      <c r="K15" s="3">
        <v>75</v>
      </c>
      <c r="L15" s="9">
        <f t="shared" si="2"/>
        <v>529</v>
      </c>
      <c r="M15" s="8">
        <f t="shared" si="3"/>
        <v>926</v>
      </c>
      <c r="N15" s="55">
        <f>Table1[[#This Row],[Grand Total]]-Table1[[#This Row],[Speciality Total]]</f>
        <v>1220</v>
      </c>
      <c r="O15" s="3">
        <f>Table1[[#This Row],[R1 Speciality]]+Table1[[#This Row],[R2 Speciality]]+Table1[[#This Row],[R3 Speciality]]</f>
        <v>235</v>
      </c>
      <c r="P15" s="3">
        <f t="shared" si="4"/>
        <v>1455</v>
      </c>
      <c r="Q15" s="9"/>
    </row>
    <row r="16" spans="1:17" ht="15" customHeight="1" x14ac:dyDescent="0.25">
      <c r="A16" s="8" t="s">
        <v>58</v>
      </c>
      <c r="B16" s="3" t="s">
        <v>59</v>
      </c>
      <c r="C16" s="43" t="s">
        <v>11</v>
      </c>
      <c r="D16" s="8">
        <v>466</v>
      </c>
      <c r="E16" s="3">
        <v>35</v>
      </c>
      <c r="F16" s="9">
        <f t="shared" si="0"/>
        <v>501</v>
      </c>
      <c r="G16" s="8">
        <v>365</v>
      </c>
      <c r="H16" s="3">
        <v>35</v>
      </c>
      <c r="I16" s="9">
        <f t="shared" si="1"/>
        <v>400</v>
      </c>
      <c r="J16" s="8">
        <v>460</v>
      </c>
      <c r="K16" s="3">
        <v>45</v>
      </c>
      <c r="L16" s="9">
        <f t="shared" si="2"/>
        <v>505</v>
      </c>
      <c r="M16" s="8">
        <f t="shared" si="3"/>
        <v>901</v>
      </c>
      <c r="N16" s="55">
        <f>Table1[[#This Row],[Grand Total]]-Table1[[#This Row],[Speciality Total]]</f>
        <v>1291</v>
      </c>
      <c r="O16" s="3">
        <f>Table1[[#This Row],[R1 Speciality]]+Table1[[#This Row],[R2 Speciality]]+Table1[[#This Row],[R3 Speciality]]</f>
        <v>115</v>
      </c>
      <c r="P16" s="3">
        <f t="shared" si="4"/>
        <v>1406</v>
      </c>
      <c r="Q16" s="9"/>
    </row>
    <row r="17" spans="1:17" ht="15" customHeight="1" x14ac:dyDescent="0.25">
      <c r="A17" s="8" t="s">
        <v>63</v>
      </c>
      <c r="B17" s="3" t="s">
        <v>64</v>
      </c>
      <c r="C17" s="43" t="s">
        <v>11</v>
      </c>
      <c r="D17" s="8">
        <v>450</v>
      </c>
      <c r="E17" s="3">
        <v>55</v>
      </c>
      <c r="F17" s="9">
        <f t="shared" si="0"/>
        <v>505</v>
      </c>
      <c r="G17" s="8">
        <v>335</v>
      </c>
      <c r="H17" s="3">
        <v>35</v>
      </c>
      <c r="I17" s="9">
        <f t="shared" si="1"/>
        <v>370</v>
      </c>
      <c r="J17" s="8">
        <v>450</v>
      </c>
      <c r="K17" s="3">
        <v>55</v>
      </c>
      <c r="L17" s="9">
        <f t="shared" si="2"/>
        <v>505</v>
      </c>
      <c r="M17" s="8">
        <f t="shared" si="3"/>
        <v>875</v>
      </c>
      <c r="N17" s="55">
        <f>Table1[[#This Row],[Grand Total]]-Table1[[#This Row],[Speciality Total]]</f>
        <v>1235</v>
      </c>
      <c r="O17" s="3">
        <f>Table1[[#This Row],[R1 Speciality]]+Table1[[#This Row],[R2 Speciality]]+Table1[[#This Row],[R3 Speciality]]</f>
        <v>145</v>
      </c>
      <c r="P17" s="3">
        <f t="shared" si="4"/>
        <v>1380</v>
      </c>
      <c r="Q17" s="9"/>
    </row>
    <row r="18" spans="1:17" ht="15" customHeight="1" thickBot="1" x14ac:dyDescent="0.3">
      <c r="A18" s="27" t="s">
        <v>60</v>
      </c>
      <c r="B18" s="28" t="s">
        <v>62</v>
      </c>
      <c r="C18" s="44" t="s">
        <v>11</v>
      </c>
      <c r="D18" s="27">
        <v>454</v>
      </c>
      <c r="E18" s="28">
        <v>50</v>
      </c>
      <c r="F18" s="29">
        <f t="shared" si="0"/>
        <v>504</v>
      </c>
      <c r="G18" s="27">
        <v>325</v>
      </c>
      <c r="H18" s="28">
        <v>35</v>
      </c>
      <c r="I18" s="29">
        <f t="shared" si="1"/>
        <v>360</v>
      </c>
      <c r="J18" s="27">
        <v>0</v>
      </c>
      <c r="K18" s="28">
        <v>0</v>
      </c>
      <c r="L18" s="29">
        <f t="shared" si="2"/>
        <v>0</v>
      </c>
      <c r="M18" s="27">
        <f t="shared" si="3"/>
        <v>864</v>
      </c>
      <c r="N18" s="56">
        <f>Table1[[#This Row],[Grand Total]]-Table1[[#This Row],[Speciality Total]]</f>
        <v>779</v>
      </c>
      <c r="O18" s="28">
        <f>Table1[[#This Row],[R1 Speciality]]+Table1[[#This Row],[R2 Speciality]]+Table1[[#This Row],[R3 Speciality]]</f>
        <v>85</v>
      </c>
      <c r="P18" s="28">
        <f t="shared" si="4"/>
        <v>864</v>
      </c>
      <c r="Q18" s="29"/>
    </row>
    <row r="19" spans="1:17" ht="15" customHeight="1" x14ac:dyDescent="0.25">
      <c r="A19" s="15" t="s">
        <v>26</v>
      </c>
      <c r="B19" s="16" t="s">
        <v>27</v>
      </c>
      <c r="C19" s="37" t="s">
        <v>34</v>
      </c>
      <c r="D19" s="15">
        <v>394</v>
      </c>
      <c r="E19" s="16">
        <v>80</v>
      </c>
      <c r="F19" s="17">
        <f t="shared" si="0"/>
        <v>474</v>
      </c>
      <c r="G19" s="15">
        <v>320</v>
      </c>
      <c r="H19" s="16">
        <v>105</v>
      </c>
      <c r="I19" s="17">
        <f t="shared" si="1"/>
        <v>425</v>
      </c>
      <c r="J19" s="15">
        <v>374</v>
      </c>
      <c r="K19" s="16">
        <v>70</v>
      </c>
      <c r="L19" s="17">
        <f t="shared" si="2"/>
        <v>444</v>
      </c>
      <c r="M19" s="15">
        <f t="shared" si="3"/>
        <v>899</v>
      </c>
      <c r="N19" s="49">
        <f>Table1[[#This Row],[Grand Total]]-Table1[[#This Row],[Speciality Total]]</f>
        <v>1088</v>
      </c>
      <c r="O19" s="16">
        <f>Table1[[#This Row],[R1 Speciality]]+Table1[[#This Row],[R2 Speciality]]+Table1[[#This Row],[R3 Speciality]]</f>
        <v>255</v>
      </c>
      <c r="P19" s="16">
        <f t="shared" si="4"/>
        <v>1343</v>
      </c>
      <c r="Q19" s="17">
        <v>1</v>
      </c>
    </row>
    <row r="20" spans="1:17" ht="15" customHeight="1" x14ac:dyDescent="0.25">
      <c r="A20" s="4" t="s">
        <v>20</v>
      </c>
      <c r="B20" s="1" t="s">
        <v>21</v>
      </c>
      <c r="C20" s="41" t="s">
        <v>34</v>
      </c>
      <c r="D20" s="4">
        <v>410</v>
      </c>
      <c r="E20" s="1">
        <v>80</v>
      </c>
      <c r="F20" s="5">
        <f t="shared" si="0"/>
        <v>490</v>
      </c>
      <c r="G20" s="4">
        <v>245</v>
      </c>
      <c r="H20" s="1">
        <v>70</v>
      </c>
      <c r="I20" s="5">
        <f t="shared" si="1"/>
        <v>315</v>
      </c>
      <c r="J20" s="4">
        <v>382</v>
      </c>
      <c r="K20" s="1">
        <v>65</v>
      </c>
      <c r="L20" s="5">
        <f t="shared" si="2"/>
        <v>447</v>
      </c>
      <c r="M20" s="4">
        <f t="shared" si="3"/>
        <v>805</v>
      </c>
      <c r="N20" s="53">
        <f>Table1[[#This Row],[Grand Total]]-Table1[[#This Row],[Speciality Total]]</f>
        <v>1037</v>
      </c>
      <c r="O20" s="1">
        <f>Table1[[#This Row],[R1 Speciality]]+Table1[[#This Row],[R2 Speciality]]+Table1[[#This Row],[R3 Speciality]]</f>
        <v>215</v>
      </c>
      <c r="P20" s="1">
        <f t="shared" si="4"/>
        <v>1252</v>
      </c>
      <c r="Q20" s="5">
        <v>2</v>
      </c>
    </row>
    <row r="21" spans="1:17" ht="15" customHeight="1" thickBot="1" x14ac:dyDescent="0.3">
      <c r="A21" s="30" t="s">
        <v>43</v>
      </c>
      <c r="B21" s="31" t="s">
        <v>44</v>
      </c>
      <c r="C21" s="45" t="s">
        <v>34</v>
      </c>
      <c r="D21" s="30">
        <v>358</v>
      </c>
      <c r="E21" s="31">
        <v>70</v>
      </c>
      <c r="F21" s="32">
        <f t="shared" si="0"/>
        <v>428</v>
      </c>
      <c r="G21" s="30"/>
      <c r="H21" s="31"/>
      <c r="I21" s="32">
        <f t="shared" si="1"/>
        <v>0</v>
      </c>
      <c r="J21" s="30">
        <v>354</v>
      </c>
      <c r="K21" s="31">
        <v>80</v>
      </c>
      <c r="L21" s="32">
        <f t="shared" si="2"/>
        <v>434</v>
      </c>
      <c r="M21" s="30">
        <f t="shared" si="3"/>
        <v>428</v>
      </c>
      <c r="N21" s="57">
        <f>Table1[[#This Row],[Grand Total]]-Table1[[#This Row],[Speciality Total]]</f>
        <v>712</v>
      </c>
      <c r="O21" s="31">
        <f>Table1[[#This Row],[R1 Speciality]]+Table1[[#This Row],[R2 Speciality]]+Table1[[#This Row],[R3 Speciality]]</f>
        <v>150</v>
      </c>
      <c r="P21" s="31">
        <f t="shared" si="4"/>
        <v>862</v>
      </c>
      <c r="Q21" s="32">
        <v>3</v>
      </c>
    </row>
    <row r="22" spans="1:17" ht="15" customHeight="1" x14ac:dyDescent="0.25">
      <c r="A22" s="15" t="s">
        <v>52</v>
      </c>
      <c r="B22" s="16" t="s">
        <v>53</v>
      </c>
      <c r="C22" s="37" t="s">
        <v>41</v>
      </c>
      <c r="D22" s="15">
        <v>450</v>
      </c>
      <c r="E22" s="16">
        <v>80</v>
      </c>
      <c r="F22" s="17">
        <f t="shared" si="0"/>
        <v>530</v>
      </c>
      <c r="G22" s="15">
        <v>335</v>
      </c>
      <c r="H22" s="16">
        <v>115</v>
      </c>
      <c r="I22" s="17">
        <f t="shared" si="1"/>
        <v>450</v>
      </c>
      <c r="J22" s="15">
        <v>402</v>
      </c>
      <c r="K22" s="16">
        <v>75</v>
      </c>
      <c r="L22" s="17">
        <f t="shared" si="2"/>
        <v>477</v>
      </c>
      <c r="M22" s="15">
        <f t="shared" si="3"/>
        <v>980</v>
      </c>
      <c r="N22" s="49">
        <f>Table1[[#This Row],[Grand Total]]-Table1[[#This Row],[Speciality Total]]</f>
        <v>1187</v>
      </c>
      <c r="O22" s="16">
        <f>Table1[[#This Row],[R1 Speciality]]+Table1[[#This Row],[R2 Speciality]]+Table1[[#This Row],[R3 Speciality]]</f>
        <v>270</v>
      </c>
      <c r="P22" s="16">
        <f t="shared" si="4"/>
        <v>1457</v>
      </c>
      <c r="Q22" s="17">
        <v>1</v>
      </c>
    </row>
    <row r="23" spans="1:17" ht="15" customHeight="1" x14ac:dyDescent="0.25">
      <c r="A23" s="4" t="s">
        <v>55</v>
      </c>
      <c r="B23" s="1" t="s">
        <v>56</v>
      </c>
      <c r="C23" s="41" t="s">
        <v>41</v>
      </c>
      <c r="D23" s="4">
        <v>374</v>
      </c>
      <c r="E23" s="1">
        <v>45</v>
      </c>
      <c r="F23" s="5">
        <f t="shared" si="0"/>
        <v>419</v>
      </c>
      <c r="G23" s="4">
        <v>295</v>
      </c>
      <c r="H23" s="1">
        <v>90</v>
      </c>
      <c r="I23" s="5">
        <f t="shared" si="1"/>
        <v>385</v>
      </c>
      <c r="J23" s="4">
        <v>350</v>
      </c>
      <c r="K23" s="1">
        <v>65</v>
      </c>
      <c r="L23" s="5">
        <f t="shared" si="2"/>
        <v>415</v>
      </c>
      <c r="M23" s="4">
        <f t="shared" si="3"/>
        <v>804</v>
      </c>
      <c r="N23" s="53">
        <f>Table1[[#This Row],[Grand Total]]-Table1[[#This Row],[Speciality Total]]</f>
        <v>1019</v>
      </c>
      <c r="O23" s="1">
        <f>Table1[[#This Row],[R1 Speciality]]+Table1[[#This Row],[R2 Speciality]]+Table1[[#This Row],[R3 Speciality]]</f>
        <v>200</v>
      </c>
      <c r="P23" s="1">
        <f t="shared" si="4"/>
        <v>1219</v>
      </c>
      <c r="Q23" s="5">
        <v>2</v>
      </c>
    </row>
    <row r="24" spans="1:17" ht="15" customHeight="1" x14ac:dyDescent="0.25">
      <c r="A24" s="6" t="s">
        <v>65</v>
      </c>
      <c r="B24" s="2" t="s">
        <v>66</v>
      </c>
      <c r="C24" s="42" t="s">
        <v>41</v>
      </c>
      <c r="D24" s="6">
        <v>350</v>
      </c>
      <c r="E24" s="2">
        <v>45</v>
      </c>
      <c r="F24" s="7">
        <f t="shared" si="0"/>
        <v>395</v>
      </c>
      <c r="G24" s="6">
        <v>190</v>
      </c>
      <c r="H24" s="2">
        <v>50</v>
      </c>
      <c r="I24" s="7">
        <f t="shared" si="1"/>
        <v>240</v>
      </c>
      <c r="J24" s="6">
        <v>376</v>
      </c>
      <c r="K24" s="2">
        <v>50</v>
      </c>
      <c r="L24" s="7">
        <f t="shared" si="2"/>
        <v>426</v>
      </c>
      <c r="M24" s="6">
        <f t="shared" si="3"/>
        <v>635</v>
      </c>
      <c r="N24" s="54">
        <f>Table1[[#This Row],[Grand Total]]-Table1[[#This Row],[Speciality Total]]</f>
        <v>916</v>
      </c>
      <c r="O24" s="2">
        <f>Table1[[#This Row],[R1 Speciality]]+Table1[[#This Row],[R2 Speciality]]+Table1[[#This Row],[R3 Speciality]]</f>
        <v>145</v>
      </c>
      <c r="P24" s="2">
        <f t="shared" si="4"/>
        <v>1061</v>
      </c>
      <c r="Q24" s="7">
        <v>3</v>
      </c>
    </row>
    <row r="25" spans="1:17" ht="15" customHeight="1" x14ac:dyDescent="0.25">
      <c r="A25" s="8" t="s">
        <v>81</v>
      </c>
      <c r="B25" s="3" t="s">
        <v>82</v>
      </c>
      <c r="C25" s="43" t="s">
        <v>41</v>
      </c>
      <c r="D25" s="8">
        <v>286</v>
      </c>
      <c r="E25" s="3">
        <v>30</v>
      </c>
      <c r="F25" s="9">
        <f t="shared" si="0"/>
        <v>316</v>
      </c>
      <c r="G25" s="8">
        <v>170</v>
      </c>
      <c r="H25" s="3">
        <v>30</v>
      </c>
      <c r="I25" s="9">
        <f t="shared" si="1"/>
        <v>200</v>
      </c>
      <c r="J25" s="8">
        <v>286</v>
      </c>
      <c r="K25" s="3">
        <v>25</v>
      </c>
      <c r="L25" s="9">
        <f t="shared" si="2"/>
        <v>311</v>
      </c>
      <c r="M25" s="8">
        <f t="shared" si="3"/>
        <v>516</v>
      </c>
      <c r="N25" s="55">
        <f>Table1[[#This Row],[Grand Total]]-Table1[[#This Row],[Speciality Total]]</f>
        <v>742</v>
      </c>
      <c r="O25" s="3">
        <f>Table1[[#This Row],[R1 Speciality]]+Table1[[#This Row],[R2 Speciality]]+Table1[[#This Row],[R3 Speciality]]</f>
        <v>85</v>
      </c>
      <c r="P25" s="3">
        <f t="shared" si="4"/>
        <v>827</v>
      </c>
      <c r="Q25" s="9"/>
    </row>
    <row r="26" spans="1:17" ht="15" customHeight="1" thickBot="1" x14ac:dyDescent="0.3">
      <c r="A26" s="27" t="s">
        <v>28</v>
      </c>
      <c r="B26" s="28" t="s">
        <v>29</v>
      </c>
      <c r="C26" s="44" t="s">
        <v>41</v>
      </c>
      <c r="D26" s="27">
        <v>226</v>
      </c>
      <c r="E26" s="28">
        <v>20</v>
      </c>
      <c r="F26" s="29">
        <f t="shared" si="0"/>
        <v>246</v>
      </c>
      <c r="G26" s="27">
        <v>175</v>
      </c>
      <c r="H26" s="28">
        <v>20</v>
      </c>
      <c r="I26" s="29">
        <f t="shared" si="1"/>
        <v>195</v>
      </c>
      <c r="J26" s="27">
        <v>252</v>
      </c>
      <c r="K26" s="28">
        <v>30</v>
      </c>
      <c r="L26" s="29">
        <f t="shared" si="2"/>
        <v>282</v>
      </c>
      <c r="M26" s="27">
        <f t="shared" si="3"/>
        <v>441</v>
      </c>
      <c r="N26" s="56">
        <f>Table1[[#This Row],[Grand Total]]-Table1[[#This Row],[Speciality Total]]</f>
        <v>653</v>
      </c>
      <c r="O26" s="28">
        <f>Table1[[#This Row],[R1 Speciality]]+Table1[[#This Row],[R2 Speciality]]+Table1[[#This Row],[R3 Speciality]]</f>
        <v>70</v>
      </c>
      <c r="P26" s="28">
        <f t="shared" si="4"/>
        <v>723</v>
      </c>
      <c r="Q26" s="29"/>
    </row>
    <row r="27" spans="1:17" ht="15" customHeight="1" x14ac:dyDescent="0.25">
      <c r="A27" s="15" t="s">
        <v>28</v>
      </c>
      <c r="B27" s="16" t="s">
        <v>42</v>
      </c>
      <c r="C27" s="37" t="s">
        <v>25</v>
      </c>
      <c r="D27" s="15">
        <v>338</v>
      </c>
      <c r="E27" s="16">
        <v>35</v>
      </c>
      <c r="F27" s="17">
        <f t="shared" si="0"/>
        <v>373</v>
      </c>
      <c r="G27" s="15">
        <v>300</v>
      </c>
      <c r="H27" s="16">
        <v>70</v>
      </c>
      <c r="I27" s="17">
        <f t="shared" si="1"/>
        <v>370</v>
      </c>
      <c r="J27" s="15">
        <v>342</v>
      </c>
      <c r="K27" s="16">
        <v>25</v>
      </c>
      <c r="L27" s="17">
        <f t="shared" si="2"/>
        <v>367</v>
      </c>
      <c r="M27" s="15">
        <f t="shared" si="3"/>
        <v>743</v>
      </c>
      <c r="N27" s="49">
        <f>Table1[[#This Row],[Grand Total]]-Table1[[#This Row],[Speciality Total]]</f>
        <v>980</v>
      </c>
      <c r="O27" s="16">
        <f>Table1[[#This Row],[R1 Speciality]]+Table1[[#This Row],[R2 Speciality]]+Table1[[#This Row],[R3 Speciality]]</f>
        <v>130</v>
      </c>
      <c r="P27" s="16">
        <f t="shared" si="4"/>
        <v>1110</v>
      </c>
      <c r="Q27" s="17">
        <v>1</v>
      </c>
    </row>
    <row r="28" spans="1:17" ht="15" customHeight="1" x14ac:dyDescent="0.25">
      <c r="A28" s="4" t="s">
        <v>67</v>
      </c>
      <c r="B28" s="1" t="s">
        <v>68</v>
      </c>
      <c r="C28" s="41" t="s">
        <v>25</v>
      </c>
      <c r="D28" s="4">
        <v>328</v>
      </c>
      <c r="E28" s="1">
        <v>45</v>
      </c>
      <c r="F28" s="5">
        <f t="shared" si="0"/>
        <v>373</v>
      </c>
      <c r="G28" s="4">
        <v>195</v>
      </c>
      <c r="H28" s="1">
        <v>75</v>
      </c>
      <c r="I28" s="5">
        <f t="shared" si="1"/>
        <v>270</v>
      </c>
      <c r="J28" s="4">
        <v>320</v>
      </c>
      <c r="K28" s="1">
        <v>80</v>
      </c>
      <c r="L28" s="5">
        <f t="shared" si="2"/>
        <v>400</v>
      </c>
      <c r="M28" s="4">
        <f t="shared" si="3"/>
        <v>643</v>
      </c>
      <c r="N28" s="53">
        <f>Table1[[#This Row],[Grand Total]]-Table1[[#This Row],[Speciality Total]]</f>
        <v>843</v>
      </c>
      <c r="O28" s="1">
        <f>Table1[[#This Row],[R1 Speciality]]+Table1[[#This Row],[R2 Speciality]]+Table1[[#This Row],[R3 Speciality]]</f>
        <v>200</v>
      </c>
      <c r="P28" s="1">
        <f t="shared" si="4"/>
        <v>1043</v>
      </c>
      <c r="Q28" s="5">
        <v>2</v>
      </c>
    </row>
    <row r="29" spans="1:17" ht="15" customHeight="1" x14ac:dyDescent="0.25">
      <c r="A29" s="6" t="s">
        <v>30</v>
      </c>
      <c r="B29" s="2" t="s">
        <v>31</v>
      </c>
      <c r="C29" s="42" t="s">
        <v>25</v>
      </c>
      <c r="D29" s="6">
        <v>294</v>
      </c>
      <c r="E29" s="2">
        <v>45</v>
      </c>
      <c r="F29" s="7">
        <f t="shared" si="0"/>
        <v>339</v>
      </c>
      <c r="G29" s="6">
        <v>210</v>
      </c>
      <c r="H29" s="2">
        <v>55</v>
      </c>
      <c r="I29" s="7">
        <f t="shared" si="1"/>
        <v>265</v>
      </c>
      <c r="J29" s="6">
        <v>334</v>
      </c>
      <c r="K29" s="2">
        <v>30</v>
      </c>
      <c r="L29" s="7">
        <f t="shared" si="2"/>
        <v>364</v>
      </c>
      <c r="M29" s="6">
        <f t="shared" si="3"/>
        <v>604</v>
      </c>
      <c r="N29" s="54">
        <f>Table1[[#This Row],[Grand Total]]-Table1[[#This Row],[Speciality Total]]</f>
        <v>838</v>
      </c>
      <c r="O29" s="2">
        <f>Table1[[#This Row],[R1 Speciality]]+Table1[[#This Row],[R2 Speciality]]+Table1[[#This Row],[R3 Speciality]]</f>
        <v>130</v>
      </c>
      <c r="P29" s="2">
        <f t="shared" si="4"/>
        <v>968</v>
      </c>
      <c r="Q29" s="7">
        <v>3</v>
      </c>
    </row>
    <row r="30" spans="1:17" ht="15" customHeight="1" thickBot="1" x14ac:dyDescent="0.3">
      <c r="A30" s="24" t="s">
        <v>32</v>
      </c>
      <c r="B30" s="25" t="s">
        <v>33</v>
      </c>
      <c r="C30" s="40" t="s">
        <v>25</v>
      </c>
      <c r="D30" s="24">
        <v>314</v>
      </c>
      <c r="E30" s="25">
        <v>40</v>
      </c>
      <c r="F30" s="26">
        <f t="shared" si="0"/>
        <v>354</v>
      </c>
      <c r="G30" s="24">
        <v>160</v>
      </c>
      <c r="H30" s="25">
        <v>15</v>
      </c>
      <c r="I30" s="26">
        <f t="shared" si="1"/>
        <v>175</v>
      </c>
      <c r="J30" s="24">
        <v>281</v>
      </c>
      <c r="K30" s="25">
        <v>25</v>
      </c>
      <c r="L30" s="26">
        <f t="shared" si="2"/>
        <v>306</v>
      </c>
      <c r="M30" s="24">
        <f t="shared" si="3"/>
        <v>529</v>
      </c>
      <c r="N30" s="52">
        <f>Table1[[#This Row],[Grand Total]]-Table1[[#This Row],[Speciality Total]]</f>
        <v>755</v>
      </c>
      <c r="O30" s="25">
        <f>Table1[[#This Row],[R1 Speciality]]+Table1[[#This Row],[R2 Speciality]]+Table1[[#This Row],[R3 Speciality]]</f>
        <v>80</v>
      </c>
      <c r="P30" s="25">
        <f t="shared" si="4"/>
        <v>835</v>
      </c>
      <c r="Q30" s="26"/>
    </row>
    <row r="31" spans="1:17" ht="15" customHeight="1" x14ac:dyDescent="0.25">
      <c r="A31" s="15" t="s">
        <v>83</v>
      </c>
      <c r="B31" s="16" t="s">
        <v>49</v>
      </c>
      <c r="C31" s="37" t="s">
        <v>40</v>
      </c>
      <c r="D31" s="15">
        <v>302</v>
      </c>
      <c r="E31" s="16">
        <v>30</v>
      </c>
      <c r="F31" s="17">
        <f t="shared" si="0"/>
        <v>332</v>
      </c>
      <c r="G31" s="15">
        <v>150</v>
      </c>
      <c r="H31" s="16">
        <v>20</v>
      </c>
      <c r="I31" s="17">
        <f t="shared" si="1"/>
        <v>170</v>
      </c>
      <c r="J31" s="15">
        <v>300</v>
      </c>
      <c r="K31" s="16">
        <v>40</v>
      </c>
      <c r="L31" s="17">
        <f t="shared" si="2"/>
        <v>340</v>
      </c>
      <c r="M31" s="15">
        <f t="shared" si="3"/>
        <v>502</v>
      </c>
      <c r="N31" s="49">
        <f>Table1[[#This Row],[Grand Total]]-Table1[[#This Row],[Speciality Total]]</f>
        <v>752</v>
      </c>
      <c r="O31" s="16">
        <f>Table1[[#This Row],[R1 Speciality]]+Table1[[#This Row],[R2 Speciality]]+Table1[[#This Row],[R3 Speciality]]</f>
        <v>90</v>
      </c>
      <c r="P31" s="16">
        <f t="shared" si="4"/>
        <v>842</v>
      </c>
      <c r="Q31" s="17">
        <v>1</v>
      </c>
    </row>
    <row r="32" spans="1:17" ht="15" customHeight="1" x14ac:dyDescent="0.25">
      <c r="A32" s="4" t="s">
        <v>79</v>
      </c>
      <c r="B32" s="1" t="s">
        <v>80</v>
      </c>
      <c r="C32" s="41" t="s">
        <v>40</v>
      </c>
      <c r="D32" s="4">
        <v>248</v>
      </c>
      <c r="E32" s="1">
        <v>20</v>
      </c>
      <c r="F32" s="5">
        <f t="shared" si="0"/>
        <v>268</v>
      </c>
      <c r="G32" s="4">
        <v>175</v>
      </c>
      <c r="H32" s="1">
        <v>40</v>
      </c>
      <c r="I32" s="5">
        <f t="shared" si="1"/>
        <v>215</v>
      </c>
      <c r="J32" s="4">
        <v>270</v>
      </c>
      <c r="K32" s="1">
        <v>15</v>
      </c>
      <c r="L32" s="5">
        <f t="shared" si="2"/>
        <v>285</v>
      </c>
      <c r="M32" s="4">
        <f t="shared" si="3"/>
        <v>483</v>
      </c>
      <c r="N32" s="53">
        <f>Table1[[#This Row],[Grand Total]]-Table1[[#This Row],[Speciality Total]]</f>
        <v>693</v>
      </c>
      <c r="O32" s="1">
        <f>Table1[[#This Row],[R1 Speciality]]+Table1[[#This Row],[R2 Speciality]]+Table1[[#This Row],[R3 Speciality]]</f>
        <v>75</v>
      </c>
      <c r="P32" s="1">
        <f t="shared" si="4"/>
        <v>768</v>
      </c>
      <c r="Q32" s="5">
        <v>2</v>
      </c>
    </row>
    <row r="33" spans="1:17" ht="15" customHeight="1" x14ac:dyDescent="0.25">
      <c r="A33" s="6" t="s">
        <v>69</v>
      </c>
      <c r="B33" s="2" t="s">
        <v>70</v>
      </c>
      <c r="C33" s="42" t="s">
        <v>40</v>
      </c>
      <c r="D33" s="6">
        <v>192</v>
      </c>
      <c r="E33" s="2">
        <v>15</v>
      </c>
      <c r="F33" s="7">
        <f t="shared" si="0"/>
        <v>207</v>
      </c>
      <c r="G33" s="6">
        <v>85</v>
      </c>
      <c r="H33" s="2">
        <v>45</v>
      </c>
      <c r="I33" s="7">
        <f t="shared" si="1"/>
        <v>130</v>
      </c>
      <c r="J33" s="6">
        <v>230</v>
      </c>
      <c r="K33" s="2">
        <v>20</v>
      </c>
      <c r="L33" s="7">
        <f t="shared" si="2"/>
        <v>250</v>
      </c>
      <c r="M33" s="6">
        <f t="shared" si="3"/>
        <v>337</v>
      </c>
      <c r="N33" s="54">
        <f>Table1[[#This Row],[Grand Total]]-Table1[[#This Row],[Speciality Total]]</f>
        <v>507</v>
      </c>
      <c r="O33" s="2">
        <f>Table1[[#This Row],[R1 Speciality]]+Table1[[#This Row],[R2 Speciality]]+Table1[[#This Row],[R3 Speciality]]</f>
        <v>80</v>
      </c>
      <c r="P33" s="2">
        <f t="shared" si="4"/>
        <v>587</v>
      </c>
      <c r="Q33" s="7">
        <v>3</v>
      </c>
    </row>
    <row r="34" spans="1:17" ht="15" customHeight="1" x14ac:dyDescent="0.25">
      <c r="A34" s="8" t="s">
        <v>61</v>
      </c>
      <c r="B34" s="3" t="s">
        <v>62</v>
      </c>
      <c r="C34" s="43" t="s">
        <v>40</v>
      </c>
      <c r="D34" s="8">
        <v>246</v>
      </c>
      <c r="E34" s="3">
        <v>35</v>
      </c>
      <c r="F34" s="9">
        <f t="shared" si="0"/>
        <v>281</v>
      </c>
      <c r="G34" s="8">
        <v>170</v>
      </c>
      <c r="H34" s="3">
        <v>15</v>
      </c>
      <c r="I34" s="9">
        <f t="shared" si="1"/>
        <v>185</v>
      </c>
      <c r="J34" s="8">
        <v>0</v>
      </c>
      <c r="K34" s="3">
        <v>0</v>
      </c>
      <c r="L34" s="9">
        <f t="shared" si="2"/>
        <v>0</v>
      </c>
      <c r="M34" s="8">
        <f t="shared" si="3"/>
        <v>466</v>
      </c>
      <c r="N34" s="55">
        <f>Table1[[#This Row],[Grand Total]]-Table1[[#This Row],[Speciality Total]]</f>
        <v>416</v>
      </c>
      <c r="O34" s="3">
        <f>Table1[[#This Row],[R1 Speciality]]+Table1[[#This Row],[R2 Speciality]]+Table1[[#This Row],[R3 Speciality]]</f>
        <v>50</v>
      </c>
      <c r="P34" s="3">
        <f t="shared" si="4"/>
        <v>466</v>
      </c>
      <c r="Q34" s="9"/>
    </row>
    <row r="35" spans="1:17" ht="15" customHeight="1" thickBot="1" x14ac:dyDescent="0.3">
      <c r="A35" s="27" t="s">
        <v>84</v>
      </c>
      <c r="B35" s="28" t="s">
        <v>75</v>
      </c>
      <c r="C35" s="44" t="s">
        <v>40</v>
      </c>
      <c r="D35" s="27">
        <v>0</v>
      </c>
      <c r="E35" s="28">
        <v>0</v>
      </c>
      <c r="F35" s="29">
        <f t="shared" si="0"/>
        <v>0</v>
      </c>
      <c r="G35" s="27">
        <v>0</v>
      </c>
      <c r="H35" s="28">
        <v>0</v>
      </c>
      <c r="I35" s="29">
        <f t="shared" si="1"/>
        <v>0</v>
      </c>
      <c r="J35" s="27">
        <v>288</v>
      </c>
      <c r="K35" s="28">
        <v>25</v>
      </c>
      <c r="L35" s="29">
        <f t="shared" si="2"/>
        <v>313</v>
      </c>
      <c r="M35" s="27">
        <f t="shared" si="3"/>
        <v>0</v>
      </c>
      <c r="N35" s="56">
        <f>Table1[[#This Row],[Grand Total]]-Table1[[#This Row],[Speciality Total]]</f>
        <v>288</v>
      </c>
      <c r="O35" s="28">
        <f>Table1[[#This Row],[R1 Speciality]]+Table1[[#This Row],[R2 Speciality]]+Table1[[#This Row],[R3 Speciality]]</f>
        <v>25</v>
      </c>
      <c r="P35" s="28">
        <f t="shared" si="4"/>
        <v>313</v>
      </c>
      <c r="Q35" s="29"/>
    </row>
    <row r="36" spans="1:17" ht="15" customHeight="1" thickBot="1" x14ac:dyDescent="0.3">
      <c r="A36" s="33" t="s">
        <v>38</v>
      </c>
      <c r="B36" s="34" t="s">
        <v>39</v>
      </c>
      <c r="C36" s="46" t="s">
        <v>37</v>
      </c>
      <c r="D36" s="33">
        <v>242</v>
      </c>
      <c r="E36" s="34">
        <v>10</v>
      </c>
      <c r="F36" s="35">
        <f t="shared" ref="F36" si="5">D36+E36</f>
        <v>252</v>
      </c>
      <c r="G36" s="33">
        <v>100</v>
      </c>
      <c r="H36" s="34">
        <v>45</v>
      </c>
      <c r="I36" s="35">
        <f t="shared" ref="I36" si="6">G36+H36</f>
        <v>145</v>
      </c>
      <c r="J36" s="33">
        <v>214</v>
      </c>
      <c r="K36" s="34">
        <v>10</v>
      </c>
      <c r="L36" s="35">
        <f t="shared" ref="L36" si="7">J36+K36</f>
        <v>224</v>
      </c>
      <c r="M36" s="33">
        <f t="shared" ref="M36" si="8">F36+I36</f>
        <v>397</v>
      </c>
      <c r="N36" s="58">
        <f>Table1[[#This Row],[Grand Total]]-Table1[[#This Row],[Speciality Total]]</f>
        <v>556</v>
      </c>
      <c r="O36" s="34">
        <f>Table1[[#This Row],[R1 Speciality]]+Table1[[#This Row],[R2 Speciality]]+Table1[[#This Row],[R3 Speciality]]</f>
        <v>65</v>
      </c>
      <c r="P36" s="34">
        <f t="shared" ref="P36" si="9">M36+L36</f>
        <v>621</v>
      </c>
      <c r="Q36" s="35">
        <v>1</v>
      </c>
    </row>
  </sheetData>
  <mergeCells count="6">
    <mergeCell ref="A1:Q1"/>
    <mergeCell ref="D2:F2"/>
    <mergeCell ref="G2:I2"/>
    <mergeCell ref="J2:L2"/>
    <mergeCell ref="M2:Q2"/>
    <mergeCell ref="A2:C2"/>
  </mergeCells>
  <pageMargins left="0.25" right="0.25" top="0.75" bottom="0.75" header="0.3" footer="0.3"/>
  <pageSetup paperSize="8" scale="71" fitToHeight="0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Laird</dc:creator>
  <cp:lastModifiedBy>Stephen Laird</cp:lastModifiedBy>
  <cp:lastPrinted>2018-02-18T04:38:59Z</cp:lastPrinted>
  <dcterms:created xsi:type="dcterms:W3CDTF">2017-02-03T00:41:02Z</dcterms:created>
  <dcterms:modified xsi:type="dcterms:W3CDTF">2018-02-18T04:39:08Z</dcterms:modified>
</cp:coreProperties>
</file>