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ropbox\CASI_Shared\Steve\Competitions\2020\February Canterbury Champs\"/>
    </mc:Choice>
  </mc:AlternateContent>
  <xr:revisionPtr revIDLastSave="0" documentId="13_ncr:1_{9197B94A-4E43-463A-AF15-FA40C9BDA7C9}" xr6:coauthVersionLast="45" xr6:coauthVersionMax="45" xr10:uidLastSave="{00000000-0000-0000-0000-000000000000}"/>
  <bookViews>
    <workbookView xWindow="-120" yWindow="-120" windowWidth="29040" windowHeight="18240" xr2:uid="{00000000-000D-0000-FFFF-FFFF00000000}"/>
  </bookViews>
  <sheets>
    <sheet name="Sco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5" i="1"/>
  <c r="G4" i="1"/>
  <c r="G6" i="1"/>
  <c r="J7" i="1"/>
  <c r="J5" i="1"/>
  <c r="J4" i="1"/>
  <c r="J6" i="1"/>
  <c r="M7" i="1"/>
  <c r="M5" i="1"/>
  <c r="M4" i="1"/>
  <c r="M6" i="1"/>
  <c r="P7" i="1"/>
  <c r="P5" i="1"/>
  <c r="P4" i="1"/>
  <c r="P6" i="1"/>
  <c r="J8" i="1"/>
  <c r="N5" i="1" l="1"/>
  <c r="Q5" i="1" s="1"/>
  <c r="O5" i="1" s="1"/>
  <c r="N6" i="1"/>
  <c r="Q6" i="1" s="1"/>
  <c r="O6" i="1" s="1"/>
  <c r="N4" i="1"/>
  <c r="Q4" i="1" s="1"/>
  <c r="O4" i="1" s="1"/>
  <c r="N7" i="1"/>
  <c r="Q7" i="1" s="1"/>
  <c r="O7" i="1" s="1"/>
  <c r="G30" i="1" l="1"/>
  <c r="J30" i="1"/>
  <c r="N30" i="1" l="1"/>
  <c r="M17" i="1"/>
  <c r="J11" i="1" l="1"/>
  <c r="J9" i="1"/>
  <c r="J15" i="1"/>
  <c r="J12" i="1"/>
  <c r="J16" i="1"/>
  <c r="J10" i="1"/>
  <c r="J14" i="1"/>
  <c r="J13" i="1"/>
  <c r="M30" i="1" l="1"/>
  <c r="P30" i="1"/>
  <c r="Q30" i="1" l="1"/>
  <c r="O30" i="1" s="1"/>
  <c r="P33" i="1"/>
  <c r="P13" i="1"/>
  <c r="P11" i="1"/>
  <c r="P14" i="1"/>
  <c r="P26" i="1"/>
  <c r="P9" i="1"/>
  <c r="P21" i="1"/>
  <c r="P23" i="1"/>
  <c r="P28" i="1"/>
  <c r="P32" i="1"/>
  <c r="P16" i="1"/>
  <c r="P29" i="1"/>
  <c r="P25" i="1"/>
  <c r="P8" i="1"/>
  <c r="P31" i="1"/>
  <c r="P17" i="1"/>
  <c r="P24" i="1"/>
  <c r="P22" i="1"/>
  <c r="P18" i="1"/>
  <c r="P19" i="1"/>
  <c r="P12" i="1"/>
  <c r="P15" i="1"/>
  <c r="P27" i="1"/>
  <c r="P20" i="1"/>
  <c r="P10" i="1"/>
  <c r="G19" i="1" l="1"/>
  <c r="J19" i="1"/>
  <c r="M19" i="1"/>
  <c r="G24" i="1"/>
  <c r="J24" i="1"/>
  <c r="M24" i="1"/>
  <c r="G23" i="1"/>
  <c r="J23" i="1"/>
  <c r="M23" i="1"/>
  <c r="G21" i="1"/>
  <c r="J21" i="1"/>
  <c r="M21" i="1"/>
  <c r="G22" i="1"/>
  <c r="J22" i="1"/>
  <c r="M22" i="1"/>
  <c r="G17" i="1"/>
  <c r="J17" i="1"/>
  <c r="G31" i="1"/>
  <c r="J31" i="1"/>
  <c r="M31" i="1"/>
  <c r="G18" i="1"/>
  <c r="J18" i="1"/>
  <c r="M18" i="1"/>
  <c r="G15" i="1"/>
  <c r="M15" i="1"/>
  <c r="G29" i="1"/>
  <c r="J29" i="1"/>
  <c r="M29" i="1"/>
  <c r="G16" i="1"/>
  <c r="M16" i="1"/>
  <c r="G9" i="1"/>
  <c r="M9" i="1"/>
  <c r="G32" i="1"/>
  <c r="J32" i="1"/>
  <c r="M32" i="1"/>
  <c r="G28" i="1"/>
  <c r="J28" i="1"/>
  <c r="M28" i="1"/>
  <c r="G20" i="1"/>
  <c r="J20" i="1"/>
  <c r="M20" i="1"/>
  <c r="G26" i="1"/>
  <c r="J26" i="1"/>
  <c r="M26" i="1"/>
  <c r="G10" i="1"/>
  <c r="M10" i="1"/>
  <c r="G12" i="1"/>
  <c r="M12" i="1"/>
  <c r="G27" i="1"/>
  <c r="J27" i="1"/>
  <c r="M27" i="1"/>
  <c r="G14" i="1"/>
  <c r="M14" i="1"/>
  <c r="G11" i="1"/>
  <c r="M11" i="1"/>
  <c r="G13" i="1"/>
  <c r="M13" i="1"/>
  <c r="G33" i="1"/>
  <c r="J33" i="1"/>
  <c r="M33" i="1"/>
  <c r="G25" i="1"/>
  <c r="J25" i="1"/>
  <c r="M25" i="1"/>
  <c r="M8" i="1"/>
  <c r="G8" i="1"/>
  <c r="N24" i="1" l="1"/>
  <c r="Q24" i="1" s="1"/>
  <c r="O24" i="1" s="1"/>
  <c r="N19" i="1"/>
  <c r="Q19" i="1" s="1"/>
  <c r="O19" i="1" s="1"/>
  <c r="N12" i="1"/>
  <c r="Q12" i="1" s="1"/>
  <c r="O12" i="1" s="1"/>
  <c r="N8" i="1"/>
  <c r="Q8" i="1" s="1"/>
  <c r="O8" i="1" s="1"/>
  <c r="N10" i="1"/>
  <c r="Q10" i="1" s="1"/>
  <c r="O10" i="1" s="1"/>
  <c r="N28" i="1"/>
  <c r="Q28" i="1" s="1"/>
  <c r="O28" i="1" s="1"/>
  <c r="N17" i="1"/>
  <c r="Q17" i="1" s="1"/>
  <c r="O17" i="1" s="1"/>
  <c r="N13" i="1"/>
  <c r="Q13" i="1" s="1"/>
  <c r="O13" i="1" s="1"/>
  <c r="N31" i="1"/>
  <c r="Q31" i="1" s="1"/>
  <c r="O31" i="1" s="1"/>
  <c r="N32" i="1"/>
  <c r="Q32" i="1" s="1"/>
  <c r="O32" i="1" s="1"/>
  <c r="N18" i="1"/>
  <c r="Q18" i="1" s="1"/>
  <c r="O18" i="1" s="1"/>
  <c r="N14" i="1"/>
  <c r="Q14" i="1" s="1"/>
  <c r="O14" i="1" s="1"/>
  <c r="N26" i="1"/>
  <c r="Q26" i="1" s="1"/>
  <c r="O26" i="1" s="1"/>
  <c r="N33" i="1"/>
  <c r="Q33" i="1" s="1"/>
  <c r="O33" i="1" s="1"/>
  <c r="N25" i="1"/>
  <c r="Q25" i="1" s="1"/>
  <c r="O25" i="1" s="1"/>
  <c r="N15" i="1"/>
  <c r="Q15" i="1" s="1"/>
  <c r="O15" i="1" s="1"/>
  <c r="N21" i="1"/>
  <c r="Q21" i="1" s="1"/>
  <c r="O21" i="1" s="1"/>
  <c r="N16" i="1"/>
  <c r="Q16" i="1" s="1"/>
  <c r="O16" i="1" s="1"/>
  <c r="N11" i="1"/>
  <c r="Q11" i="1" s="1"/>
  <c r="O11" i="1" s="1"/>
  <c r="N27" i="1"/>
  <c r="Q27" i="1" s="1"/>
  <c r="O27" i="1" s="1"/>
  <c r="N9" i="1"/>
  <c r="Q9" i="1" s="1"/>
  <c r="O9" i="1" s="1"/>
  <c r="N29" i="1"/>
  <c r="Q29" i="1" s="1"/>
  <c r="O29" i="1" s="1"/>
  <c r="N22" i="1"/>
  <c r="Q22" i="1" s="1"/>
  <c r="O22" i="1" s="1"/>
  <c r="N20" i="1"/>
  <c r="Q20" i="1" s="1"/>
  <c r="O20" i="1" s="1"/>
  <c r="N23" i="1"/>
  <c r="Q23" i="1" s="1"/>
  <c r="O23" i="1" s="1"/>
</calcChain>
</file>

<file path=xl/sharedStrings.xml><?xml version="1.0" encoding="utf-8"?>
<sst xmlns="http://schemas.openxmlformats.org/spreadsheetml/2006/main" count="143" uniqueCount="88">
  <si>
    <t>Round 1</t>
  </si>
  <si>
    <t>Round 2</t>
  </si>
  <si>
    <t>Round 3</t>
  </si>
  <si>
    <t>First Name</t>
  </si>
  <si>
    <t>Last Name</t>
  </si>
  <si>
    <t>Division</t>
  </si>
  <si>
    <t>Total Day 1</t>
  </si>
  <si>
    <t>Grand Total</t>
  </si>
  <si>
    <t>Place</t>
  </si>
  <si>
    <t>Laird</t>
  </si>
  <si>
    <t>Mens Compound Sighted</t>
  </si>
  <si>
    <t>R1 Total</t>
  </si>
  <si>
    <t>R2 Total</t>
  </si>
  <si>
    <t>R3 Total</t>
  </si>
  <si>
    <t>R1 Standard</t>
  </si>
  <si>
    <t>R1 Speciality</t>
  </si>
  <si>
    <t>R2 Standard</t>
  </si>
  <si>
    <t>R2 Speciality</t>
  </si>
  <si>
    <t>R3 Standard</t>
  </si>
  <si>
    <t>Chris</t>
  </si>
  <si>
    <t>Freear</t>
  </si>
  <si>
    <t>Glenn</t>
  </si>
  <si>
    <t>Sherson</t>
  </si>
  <si>
    <t>Marissa</t>
  </si>
  <si>
    <t>Mens Recurve</t>
  </si>
  <si>
    <t>Officer</t>
  </si>
  <si>
    <t>Jamie</t>
  </si>
  <si>
    <t>Lock</t>
  </si>
  <si>
    <t>R3 Speciality</t>
  </si>
  <si>
    <t>Nathan</t>
  </si>
  <si>
    <t>Junior Recurve</t>
  </si>
  <si>
    <t>Speciality Total</t>
  </si>
  <si>
    <t>Totals</t>
  </si>
  <si>
    <t>Entrant</t>
  </si>
  <si>
    <t>Standard Total</t>
  </si>
  <si>
    <t>Gould</t>
  </si>
  <si>
    <t>Blom</t>
  </si>
  <si>
    <t>Lance</t>
  </si>
  <si>
    <t>Henderson</t>
  </si>
  <si>
    <t>Will</t>
  </si>
  <si>
    <t>McCartney</t>
  </si>
  <si>
    <t>Lucas De Souza</t>
  </si>
  <si>
    <t xml:space="preserve">Jaco </t>
  </si>
  <si>
    <t>Wayne</t>
  </si>
  <si>
    <t>Matthews</t>
  </si>
  <si>
    <t xml:space="preserve">Steve </t>
  </si>
  <si>
    <t>Vojta</t>
  </si>
  <si>
    <t>Hodek</t>
  </si>
  <si>
    <t>Wiki</t>
  </si>
  <si>
    <t>Tony</t>
  </si>
  <si>
    <t>Lafrantz</t>
  </si>
  <si>
    <t>Leo</t>
  </si>
  <si>
    <t>Mens Longbow - Open</t>
  </si>
  <si>
    <t>Louie</t>
  </si>
  <si>
    <t xml:space="preserve">Colin </t>
  </si>
  <si>
    <t>Williams</t>
  </si>
  <si>
    <t>Mens Longbow - Traditional</t>
  </si>
  <si>
    <t xml:space="preserve">Charlie </t>
  </si>
  <si>
    <t>Ruffman</t>
  </si>
  <si>
    <t>Terry</t>
  </si>
  <si>
    <t>Wilson</t>
  </si>
  <si>
    <t>Club</t>
  </si>
  <si>
    <t>Canterbury Archers</t>
  </si>
  <si>
    <t>Otago Archers</t>
  </si>
  <si>
    <t>Anton</t>
  </si>
  <si>
    <t>Possegger</t>
  </si>
  <si>
    <t>Graham</t>
  </si>
  <si>
    <t>Lloyd</t>
  </si>
  <si>
    <t>Matthew</t>
  </si>
  <si>
    <t>D'Ath</t>
  </si>
  <si>
    <t>Jacob</t>
  </si>
  <si>
    <t>Daube</t>
  </si>
  <si>
    <t>Emilie</t>
  </si>
  <si>
    <t>Rogers</t>
  </si>
  <si>
    <t>Womens Recurve</t>
  </si>
  <si>
    <t>Susan</t>
  </si>
  <si>
    <t>Womens Compound Sighted</t>
  </si>
  <si>
    <t>Catherine</t>
  </si>
  <si>
    <t>Lelec</t>
  </si>
  <si>
    <t>Womens Longbow Traditional</t>
  </si>
  <si>
    <t>Colt</t>
  </si>
  <si>
    <t>Cooper</t>
  </si>
  <si>
    <t>Witi</t>
  </si>
  <si>
    <t>Junior Compound</t>
  </si>
  <si>
    <t>Chase</t>
  </si>
  <si>
    <t>Cubs Compound</t>
  </si>
  <si>
    <t>Josie</t>
  </si>
  <si>
    <t>2020 Canterbury Bowhunters' Champs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</si>
</sst>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theme="4"/>
      </top>
      <bottom style="thin">
        <color indexed="64"/>
      </bottom>
      <diagonal/>
    </border>
    <border>
      <left/>
      <right/>
      <top style="thick">
        <color theme="4"/>
      </top>
      <bottom style="thin">
        <color indexed="64"/>
      </bottom>
      <diagonal/>
    </border>
    <border>
      <left/>
      <right style="medium">
        <color indexed="64"/>
      </right>
      <top style="thick">
        <color theme="4"/>
      </top>
      <bottom style="thin">
        <color indexed="64"/>
      </bottom>
      <diagonal/>
    </border>
  </borders>
  <cellStyleXfs count="2">
    <xf numFmtId="0" fontId="0" fillId="0" borderId="0"/>
    <xf numFmtId="0" fontId="3" fillId="0" borderId="10" applyNumberFormat="0" applyFill="0" applyAlignment="0" applyProtection="0"/>
  </cellStyleXfs>
  <cellXfs count="22">
    <xf numFmtId="0" fontId="0" fillId="0" borderId="0" xfId="0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0" fillId="0" borderId="9" xfId="0" applyBorder="1"/>
    <xf numFmtId="0" fontId="0" fillId="0" borderId="4" xfId="0" applyBorder="1"/>
    <xf numFmtId="0" fontId="0" fillId="0" borderId="8" xfId="0" applyBorder="1"/>
    <xf numFmtId="0" fontId="0" fillId="0" borderId="4" xfId="0" quotePrefix="1" applyBorder="1"/>
    <xf numFmtId="0" fontId="0" fillId="0" borderId="9" xfId="0" applyFill="1" applyBorder="1"/>
    <xf numFmtId="0" fontId="0" fillId="0" borderId="4" xfId="0" applyFill="1" applyBorder="1"/>
    <xf numFmtId="0" fontId="0" fillId="0" borderId="8" xfId="0" applyFill="1" applyBorder="1"/>
    <xf numFmtId="0" fontId="3" fillId="0" borderId="10" xfId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2">
    <cellStyle name="Heading 1" xfId="1" builtinId="16"/>
    <cellStyle name="Normal" xfId="0" builtinId="0"/>
  </cellStyles>
  <dxfs count="22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R33" totalsRowShown="0" headerRowDxfId="21" headerRowBorderDxfId="20" tableBorderDxfId="19" totalsRowBorderDxfId="18" dataCellStyle="Normal">
  <autoFilter ref="A3:R33" xr:uid="{DE823E14-E8E5-417A-8323-6734FD16C366}"/>
  <sortState xmlns:xlrd2="http://schemas.microsoft.com/office/spreadsheetml/2017/richdata2" ref="A4:R33">
    <sortCondition ref="C4:C33"/>
    <sortCondition descending="1" ref="Q4:Q33"/>
  </sortState>
  <tableColumns count="18">
    <tableColumn id="1" xr3:uid="{00000000-0010-0000-0000-000001000000}" name="First Name" dataDxfId="17" dataCellStyle="Normal"/>
    <tableColumn id="2" xr3:uid="{00000000-0010-0000-0000-000002000000}" name="Last Name" dataDxfId="16" dataCellStyle="Normal"/>
    <tableColumn id="3" xr3:uid="{00000000-0010-0000-0000-000003000000}" name="Division" dataDxfId="15" dataCellStyle="Normal"/>
    <tableColumn id="18" xr3:uid="{3D9C22A3-7AAF-4D02-9D7C-08D1976DFCE4}" name="Club" dataDxfId="0"/>
    <tableColumn id="4" xr3:uid="{00000000-0010-0000-0000-000004000000}" name="R1 Standard" dataDxfId="14" dataCellStyle="Normal"/>
    <tableColumn id="5" xr3:uid="{00000000-0010-0000-0000-000005000000}" name="R1 Speciality" dataDxfId="13" dataCellStyle="Normal"/>
    <tableColumn id="6" xr3:uid="{00000000-0010-0000-0000-000006000000}" name="R1 Total" dataDxfId="12" dataCellStyle="Normal">
      <calculatedColumnFormula>E4+F4</calculatedColumnFormula>
    </tableColumn>
    <tableColumn id="7" xr3:uid="{00000000-0010-0000-0000-000007000000}" name="R2 Standard" dataDxfId="11" dataCellStyle="Normal"/>
    <tableColumn id="8" xr3:uid="{00000000-0010-0000-0000-000008000000}" name="R2 Speciality" dataDxfId="10" dataCellStyle="Normal"/>
    <tableColumn id="9" xr3:uid="{00000000-0010-0000-0000-000009000000}" name="R2 Total" dataDxfId="9" dataCellStyle="Normal">
      <calculatedColumnFormula>H4+I4</calculatedColumnFormula>
    </tableColumn>
    <tableColumn id="10" xr3:uid="{00000000-0010-0000-0000-00000A000000}" name="R3 Standard" dataDxfId="8" dataCellStyle="Normal"/>
    <tableColumn id="11" xr3:uid="{00000000-0010-0000-0000-00000B000000}" name="R3 Speciality" dataDxfId="7" dataCellStyle="Normal"/>
    <tableColumn id="12" xr3:uid="{00000000-0010-0000-0000-00000C000000}" name="R3 Total" dataDxfId="6" dataCellStyle="Normal">
      <calculatedColumnFormula>K4+L4</calculatedColumnFormula>
    </tableColumn>
    <tableColumn id="13" xr3:uid="{00000000-0010-0000-0000-00000D000000}" name="Total Day 1" dataDxfId="5" dataCellStyle="Normal">
      <calculatedColumnFormula>G4+J4</calculatedColumnFormula>
    </tableColumn>
    <tableColumn id="17" xr3:uid="{CA92A828-2329-421C-A991-6D4DD8A55077}" name="Standard Total" dataDxfId="4" dataCellStyle="Normal">
      <calculatedColumnFormula>Table1[[#This Row],[Grand Total]]-Table1[[#This Row],[Speciality Total]]</calculatedColumnFormula>
    </tableColumn>
    <tableColumn id="16" xr3:uid="{00000000-0010-0000-0000-000010000000}" name="Speciality Total" dataDxfId="3" dataCellStyle="Normal">
      <calculatedColumnFormula>Table1[[#This Row],[R1 Speciality]]+Table1[[#This Row],[R2 Speciality]]+Table1[[#This Row],[R3 Speciality]]</calculatedColumnFormula>
    </tableColumn>
    <tableColumn id="14" xr3:uid="{00000000-0010-0000-0000-00000E000000}" name="Grand Total" dataDxfId="2" dataCellStyle="Normal">
      <calculatedColumnFormula>N4+M4</calculatedColumnFormula>
    </tableColumn>
    <tableColumn id="15" xr3:uid="{00000000-0010-0000-0000-00000F000000}" name="Place" dataDxfId="1" dataCellStyle="Normal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showGridLines="0" tabSelected="1" zoomScale="85" zoomScaleNormal="85" workbookViewId="0">
      <pane xSplit="3" topLeftCell="D1" activePane="topRight" state="frozen"/>
      <selection activeCell="A2" sqref="A2"/>
      <selection pane="topRight" activeCell="A49" sqref="A49"/>
    </sheetView>
  </sheetViews>
  <sheetFormatPr defaultRowHeight="15" x14ac:dyDescent="0.25"/>
  <cols>
    <col min="1" max="1" width="16.42578125" bestFit="1" customWidth="1"/>
    <col min="2" max="2" width="16.28515625" bestFit="1" customWidth="1"/>
    <col min="3" max="3" width="27.85546875" bestFit="1" customWidth="1"/>
    <col min="4" max="4" width="18.28515625" bestFit="1" customWidth="1"/>
    <col min="5" max="5" width="17.42578125" bestFit="1" customWidth="1"/>
    <col min="6" max="6" width="18" bestFit="1" customWidth="1"/>
    <col min="7" max="7" width="13.7109375" bestFit="1" customWidth="1"/>
    <col min="8" max="8" width="17.42578125" bestFit="1" customWidth="1"/>
    <col min="9" max="9" width="18" bestFit="1" customWidth="1"/>
    <col min="10" max="10" width="13.7109375" bestFit="1" customWidth="1"/>
    <col min="11" max="11" width="17.42578125" bestFit="1" customWidth="1"/>
    <col min="12" max="12" width="18" bestFit="1" customWidth="1"/>
    <col min="13" max="13" width="13.7109375" bestFit="1" customWidth="1"/>
    <col min="14" max="14" width="16.28515625" bestFit="1" customWidth="1"/>
    <col min="15" max="15" width="19.7109375" bestFit="1" customWidth="1"/>
    <col min="16" max="16" width="20.42578125" bestFit="1" customWidth="1"/>
    <col min="17" max="17" width="17.140625" bestFit="1" customWidth="1"/>
    <col min="18" max="18" width="11.42578125" bestFit="1" customWidth="1"/>
    <col min="19" max="19" width="10" bestFit="1" customWidth="1"/>
    <col min="21" max="21" width="18.7109375" bestFit="1" customWidth="1"/>
  </cols>
  <sheetData>
    <row r="1" spans="1:18" ht="20.25" thickBot="1" x14ac:dyDescent="0.35">
      <c r="A1" s="12" t="s">
        <v>87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15.75" thickTop="1" x14ac:dyDescent="0.25">
      <c r="A2" s="19" t="s">
        <v>33</v>
      </c>
      <c r="B2" s="20"/>
      <c r="C2" s="20"/>
      <c r="D2" s="21"/>
      <c r="E2" s="13" t="s">
        <v>0</v>
      </c>
      <c r="F2" s="14"/>
      <c r="G2" s="15"/>
      <c r="H2" s="13" t="s">
        <v>1</v>
      </c>
      <c r="I2" s="14"/>
      <c r="J2" s="15"/>
      <c r="K2" s="13" t="s">
        <v>2</v>
      </c>
      <c r="L2" s="14"/>
      <c r="M2" s="15"/>
      <c r="N2" s="16" t="s">
        <v>32</v>
      </c>
      <c r="O2" s="17"/>
      <c r="P2" s="17"/>
      <c r="Q2" s="17"/>
      <c r="R2" s="18"/>
    </row>
    <row r="3" spans="1:18" ht="15" customHeight="1" x14ac:dyDescent="0.25">
      <c r="A3" s="1" t="s">
        <v>3</v>
      </c>
      <c r="B3" s="2" t="s">
        <v>4</v>
      </c>
      <c r="C3" s="2" t="s">
        <v>5</v>
      </c>
      <c r="D3" s="2" t="s">
        <v>61</v>
      </c>
      <c r="E3" s="3" t="s">
        <v>14</v>
      </c>
      <c r="F3" s="2" t="s">
        <v>15</v>
      </c>
      <c r="G3" s="2" t="s">
        <v>11</v>
      </c>
      <c r="H3" s="3" t="s">
        <v>16</v>
      </c>
      <c r="I3" s="2" t="s">
        <v>17</v>
      </c>
      <c r="J3" s="2" t="s">
        <v>12</v>
      </c>
      <c r="K3" s="3" t="s">
        <v>18</v>
      </c>
      <c r="L3" s="2" t="s">
        <v>28</v>
      </c>
      <c r="M3" s="2" t="s">
        <v>13</v>
      </c>
      <c r="N3" s="3" t="s">
        <v>6</v>
      </c>
      <c r="O3" s="3" t="s">
        <v>34</v>
      </c>
      <c r="P3" s="3" t="s">
        <v>31</v>
      </c>
      <c r="Q3" s="3" t="s">
        <v>7</v>
      </c>
      <c r="R3" s="4" t="s">
        <v>8</v>
      </c>
    </row>
    <row r="4" spans="1:18" ht="15" customHeight="1" x14ac:dyDescent="0.25">
      <c r="A4" s="9" t="s">
        <v>84</v>
      </c>
      <c r="B4" s="10" t="s">
        <v>69</v>
      </c>
      <c r="C4" s="10" t="s">
        <v>85</v>
      </c>
      <c r="D4" s="6" t="s">
        <v>62</v>
      </c>
      <c r="E4" s="10">
        <v>380</v>
      </c>
      <c r="F4" s="10">
        <v>50</v>
      </c>
      <c r="G4" s="10">
        <f>E4+F4</f>
        <v>430</v>
      </c>
      <c r="H4" s="10">
        <v>265</v>
      </c>
      <c r="I4" s="10">
        <v>30</v>
      </c>
      <c r="J4" s="10">
        <f>H4+I4</f>
        <v>295</v>
      </c>
      <c r="K4" s="10">
        <v>180</v>
      </c>
      <c r="L4" s="10">
        <v>25</v>
      </c>
      <c r="M4" s="10">
        <f>K4+L4</f>
        <v>205</v>
      </c>
      <c r="N4" s="10">
        <f>G4+J4</f>
        <v>725</v>
      </c>
      <c r="O4" s="10">
        <f>Table1[[#This Row],[Grand Total]]-Table1[[#This Row],[Speciality Total]]</f>
        <v>825</v>
      </c>
      <c r="P4" s="10">
        <f>Table1[[#This Row],[R1 Speciality]]+Table1[[#This Row],[R2 Speciality]]+Table1[[#This Row],[R3 Speciality]]</f>
        <v>105</v>
      </c>
      <c r="Q4" s="10">
        <f>N4+M4</f>
        <v>930</v>
      </c>
      <c r="R4" s="11">
        <v>1</v>
      </c>
    </row>
    <row r="5" spans="1:18" ht="15" customHeight="1" x14ac:dyDescent="0.25">
      <c r="A5" s="9" t="s">
        <v>81</v>
      </c>
      <c r="B5" s="10" t="s">
        <v>82</v>
      </c>
      <c r="C5" s="10" t="s">
        <v>83</v>
      </c>
      <c r="D5" s="6" t="s">
        <v>62</v>
      </c>
      <c r="E5" s="10">
        <v>446</v>
      </c>
      <c r="F5" s="10">
        <v>45</v>
      </c>
      <c r="G5" s="10">
        <f>E5+F5</f>
        <v>491</v>
      </c>
      <c r="H5" s="10">
        <v>400</v>
      </c>
      <c r="I5" s="10">
        <v>70</v>
      </c>
      <c r="J5" s="10">
        <f>H5+I5</f>
        <v>470</v>
      </c>
      <c r="K5" s="10">
        <v>295</v>
      </c>
      <c r="L5" s="10">
        <v>55</v>
      </c>
      <c r="M5" s="10">
        <f>K5+L5</f>
        <v>350</v>
      </c>
      <c r="N5" s="10">
        <f>G5+J5</f>
        <v>961</v>
      </c>
      <c r="O5" s="10">
        <f>Table1[[#This Row],[Grand Total]]-Table1[[#This Row],[Speciality Total]]</f>
        <v>1141</v>
      </c>
      <c r="P5" s="10">
        <f>Table1[[#This Row],[R1 Speciality]]+Table1[[#This Row],[R2 Speciality]]+Table1[[#This Row],[R3 Speciality]]</f>
        <v>170</v>
      </c>
      <c r="Q5" s="10">
        <f>N5+M5</f>
        <v>1311</v>
      </c>
      <c r="R5" s="11">
        <v>1</v>
      </c>
    </row>
    <row r="6" spans="1:18" ht="15" customHeight="1" x14ac:dyDescent="0.25">
      <c r="A6" s="9" t="s">
        <v>86</v>
      </c>
      <c r="B6" s="10" t="s">
        <v>69</v>
      </c>
      <c r="C6" s="10" t="s">
        <v>83</v>
      </c>
      <c r="D6" s="6" t="s">
        <v>62</v>
      </c>
      <c r="E6" s="10">
        <v>350</v>
      </c>
      <c r="F6" s="10">
        <v>35</v>
      </c>
      <c r="G6" s="10">
        <f>E6+F6</f>
        <v>385</v>
      </c>
      <c r="H6" s="10">
        <v>310</v>
      </c>
      <c r="I6" s="10">
        <v>20</v>
      </c>
      <c r="J6" s="10">
        <f>H6+I6</f>
        <v>330</v>
      </c>
      <c r="K6" s="10">
        <v>185</v>
      </c>
      <c r="L6" s="10">
        <v>40</v>
      </c>
      <c r="M6" s="10">
        <f>K6+L6</f>
        <v>225</v>
      </c>
      <c r="N6" s="10">
        <f>G6+J6</f>
        <v>715</v>
      </c>
      <c r="O6" s="10">
        <f>Table1[[#This Row],[Grand Total]]-Table1[[#This Row],[Speciality Total]]</f>
        <v>845</v>
      </c>
      <c r="P6" s="10">
        <f>Table1[[#This Row],[R1 Speciality]]+Table1[[#This Row],[R2 Speciality]]+Table1[[#This Row],[R3 Speciality]]</f>
        <v>95</v>
      </c>
      <c r="Q6" s="10">
        <f>N6+M6</f>
        <v>940</v>
      </c>
      <c r="R6" s="11">
        <v>2</v>
      </c>
    </row>
    <row r="7" spans="1:18" ht="15" customHeight="1" x14ac:dyDescent="0.25">
      <c r="A7" s="9" t="s">
        <v>80</v>
      </c>
      <c r="B7" s="10" t="s">
        <v>69</v>
      </c>
      <c r="C7" s="10" t="s">
        <v>30</v>
      </c>
      <c r="D7" s="6" t="s">
        <v>62</v>
      </c>
      <c r="E7" s="10">
        <v>346</v>
      </c>
      <c r="F7" s="10">
        <v>40</v>
      </c>
      <c r="G7" s="10">
        <f>E7+F7</f>
        <v>386</v>
      </c>
      <c r="H7" s="10">
        <v>190</v>
      </c>
      <c r="I7" s="10">
        <v>90</v>
      </c>
      <c r="J7" s="10">
        <f>H7+I7</f>
        <v>280</v>
      </c>
      <c r="K7" s="10">
        <v>115</v>
      </c>
      <c r="L7" s="10">
        <v>60</v>
      </c>
      <c r="M7" s="10">
        <f>K7+L7</f>
        <v>175</v>
      </c>
      <c r="N7" s="10">
        <f>G7+J7</f>
        <v>666</v>
      </c>
      <c r="O7" s="10">
        <f>Table1[[#This Row],[Grand Total]]-Table1[[#This Row],[Speciality Total]]</f>
        <v>651</v>
      </c>
      <c r="P7" s="10">
        <f>Table1[[#This Row],[R1 Speciality]]+Table1[[#This Row],[R2 Speciality]]+Table1[[#This Row],[R3 Speciality]]</f>
        <v>190</v>
      </c>
      <c r="Q7" s="10">
        <f>N7+M7</f>
        <v>841</v>
      </c>
      <c r="R7" s="11">
        <v>1</v>
      </c>
    </row>
    <row r="8" spans="1:18" ht="15" customHeight="1" x14ac:dyDescent="0.25">
      <c r="A8" s="5" t="s">
        <v>39</v>
      </c>
      <c r="B8" s="6" t="s">
        <v>40</v>
      </c>
      <c r="C8" s="6" t="s">
        <v>10</v>
      </c>
      <c r="D8" s="6" t="s">
        <v>62</v>
      </c>
      <c r="E8" s="6">
        <v>476</v>
      </c>
      <c r="F8" s="6">
        <v>80</v>
      </c>
      <c r="G8" s="6">
        <f>E8+F8</f>
        <v>556</v>
      </c>
      <c r="H8" s="8">
        <v>485</v>
      </c>
      <c r="I8" s="8">
        <v>75</v>
      </c>
      <c r="J8" s="6">
        <f>H8+I8</f>
        <v>560</v>
      </c>
      <c r="K8" s="6">
        <v>375</v>
      </c>
      <c r="L8" s="6">
        <v>95</v>
      </c>
      <c r="M8" s="6">
        <f>K8+L8</f>
        <v>470</v>
      </c>
      <c r="N8" s="6">
        <f>G8+J8</f>
        <v>1116</v>
      </c>
      <c r="O8" s="6">
        <f>Table1[[#This Row],[Grand Total]]-Table1[[#This Row],[Speciality Total]]</f>
        <v>1336</v>
      </c>
      <c r="P8" s="6">
        <f>Table1[[#This Row],[R1 Speciality]]+Table1[[#This Row],[R2 Speciality]]+Table1[[#This Row],[R3 Speciality]]</f>
        <v>250</v>
      </c>
      <c r="Q8" s="6">
        <f>N8+M8</f>
        <v>1586</v>
      </c>
      <c r="R8" s="7">
        <v>1</v>
      </c>
    </row>
    <row r="9" spans="1:18" ht="15" customHeight="1" x14ac:dyDescent="0.25">
      <c r="A9" s="5" t="s">
        <v>46</v>
      </c>
      <c r="B9" s="6" t="s">
        <v>47</v>
      </c>
      <c r="C9" s="6" t="s">
        <v>10</v>
      </c>
      <c r="D9" s="6" t="s">
        <v>62</v>
      </c>
      <c r="E9" s="6">
        <v>486</v>
      </c>
      <c r="F9" s="6">
        <v>85</v>
      </c>
      <c r="G9" s="6">
        <f>E9+F9</f>
        <v>571</v>
      </c>
      <c r="H9" s="6">
        <v>460</v>
      </c>
      <c r="I9" s="6">
        <v>65</v>
      </c>
      <c r="J9" s="6">
        <f>H9+I9</f>
        <v>525</v>
      </c>
      <c r="K9" s="6">
        <v>365</v>
      </c>
      <c r="L9" s="6">
        <v>80</v>
      </c>
      <c r="M9" s="6">
        <f>K9+L9</f>
        <v>445</v>
      </c>
      <c r="N9" s="6">
        <f>G9+J9</f>
        <v>1096</v>
      </c>
      <c r="O9" s="6">
        <f>Table1[[#This Row],[Grand Total]]-Table1[[#This Row],[Speciality Total]]</f>
        <v>1311</v>
      </c>
      <c r="P9" s="6">
        <f>Table1[[#This Row],[R1 Speciality]]+Table1[[#This Row],[R2 Speciality]]+Table1[[#This Row],[R3 Speciality]]</f>
        <v>230</v>
      </c>
      <c r="Q9" s="6">
        <f>N9+M9</f>
        <v>1541</v>
      </c>
      <c r="R9" s="7">
        <v>2</v>
      </c>
    </row>
    <row r="10" spans="1:18" ht="15" customHeight="1" x14ac:dyDescent="0.25">
      <c r="A10" s="5" t="s">
        <v>45</v>
      </c>
      <c r="B10" s="6" t="s">
        <v>9</v>
      </c>
      <c r="C10" s="6" t="s">
        <v>10</v>
      </c>
      <c r="D10" s="6" t="s">
        <v>62</v>
      </c>
      <c r="E10" s="6">
        <v>478</v>
      </c>
      <c r="F10" s="6">
        <v>70</v>
      </c>
      <c r="G10" s="6">
        <f>E10+F10</f>
        <v>548</v>
      </c>
      <c r="H10" s="6">
        <v>455</v>
      </c>
      <c r="I10" s="6">
        <v>100</v>
      </c>
      <c r="J10" s="6">
        <f>H10+I10</f>
        <v>555</v>
      </c>
      <c r="K10" s="6">
        <v>355</v>
      </c>
      <c r="L10" s="6">
        <v>65</v>
      </c>
      <c r="M10" s="6">
        <f>K10+L10</f>
        <v>420</v>
      </c>
      <c r="N10" s="6">
        <f>G10+J10</f>
        <v>1103</v>
      </c>
      <c r="O10" s="6">
        <f>Table1[[#This Row],[Grand Total]]-Table1[[#This Row],[Speciality Total]]</f>
        <v>1288</v>
      </c>
      <c r="P10" s="6">
        <f>Table1[[#This Row],[R1 Speciality]]+Table1[[#This Row],[R2 Speciality]]+Table1[[#This Row],[R3 Speciality]]</f>
        <v>235</v>
      </c>
      <c r="Q10" s="6">
        <f>N10+M10</f>
        <v>1523</v>
      </c>
      <c r="R10" s="7">
        <v>3</v>
      </c>
    </row>
    <row r="11" spans="1:18" ht="15" customHeight="1" x14ac:dyDescent="0.25">
      <c r="A11" s="5" t="s">
        <v>42</v>
      </c>
      <c r="B11" s="6" t="s">
        <v>36</v>
      </c>
      <c r="C11" s="6" t="s">
        <v>10</v>
      </c>
      <c r="D11" s="6" t="s">
        <v>62</v>
      </c>
      <c r="E11" s="6">
        <v>464</v>
      </c>
      <c r="F11" s="6">
        <v>65</v>
      </c>
      <c r="G11" s="6">
        <f>E11+F11</f>
        <v>529</v>
      </c>
      <c r="H11" s="6">
        <v>465</v>
      </c>
      <c r="I11" s="6">
        <v>65</v>
      </c>
      <c r="J11" s="6">
        <f>H11+I11</f>
        <v>530</v>
      </c>
      <c r="K11" s="6">
        <v>340</v>
      </c>
      <c r="L11" s="6">
        <v>80</v>
      </c>
      <c r="M11" s="6">
        <f>K11+L11</f>
        <v>420</v>
      </c>
      <c r="N11" s="6">
        <f>G11+J11</f>
        <v>1059</v>
      </c>
      <c r="O11" s="6">
        <f>Table1[[#This Row],[Grand Total]]-Table1[[#This Row],[Speciality Total]]</f>
        <v>1269</v>
      </c>
      <c r="P11" s="6">
        <f>Table1[[#This Row],[R1 Speciality]]+Table1[[#This Row],[R2 Speciality]]+Table1[[#This Row],[R3 Speciality]]</f>
        <v>210</v>
      </c>
      <c r="Q11" s="6">
        <f>N11+M11</f>
        <v>1479</v>
      </c>
      <c r="R11" s="7"/>
    </row>
    <row r="12" spans="1:18" ht="15" customHeight="1" x14ac:dyDescent="0.25">
      <c r="A12" s="5" t="s">
        <v>49</v>
      </c>
      <c r="B12" s="6" t="s">
        <v>50</v>
      </c>
      <c r="C12" s="6" t="s">
        <v>10</v>
      </c>
      <c r="D12" s="6" t="s">
        <v>62</v>
      </c>
      <c r="E12" s="6">
        <v>442</v>
      </c>
      <c r="F12" s="6">
        <v>80</v>
      </c>
      <c r="G12" s="6">
        <f>E12+F12</f>
        <v>522</v>
      </c>
      <c r="H12" s="6">
        <v>405</v>
      </c>
      <c r="I12" s="6">
        <v>95</v>
      </c>
      <c r="J12" s="6">
        <f>H12+I12</f>
        <v>500</v>
      </c>
      <c r="K12" s="6">
        <v>330</v>
      </c>
      <c r="L12" s="6">
        <v>75</v>
      </c>
      <c r="M12" s="6">
        <f>K12+L12</f>
        <v>405</v>
      </c>
      <c r="N12" s="6">
        <f>G12+J12</f>
        <v>1022</v>
      </c>
      <c r="O12" s="6">
        <f>Table1[[#This Row],[Grand Total]]-Table1[[#This Row],[Speciality Total]]</f>
        <v>1177</v>
      </c>
      <c r="P12" s="6">
        <f>Table1[[#This Row],[R1 Speciality]]+Table1[[#This Row],[R2 Speciality]]+Table1[[#This Row],[R3 Speciality]]</f>
        <v>250</v>
      </c>
      <c r="Q12" s="6">
        <f>N12+M12</f>
        <v>1427</v>
      </c>
      <c r="R12" s="7"/>
    </row>
    <row r="13" spans="1:18" ht="15" customHeight="1" x14ac:dyDescent="0.25">
      <c r="A13" s="5" t="s">
        <v>43</v>
      </c>
      <c r="B13" s="6" t="s">
        <v>44</v>
      </c>
      <c r="C13" s="6" t="s">
        <v>10</v>
      </c>
      <c r="D13" s="6" t="s">
        <v>62</v>
      </c>
      <c r="E13" s="6">
        <v>460</v>
      </c>
      <c r="F13" s="6">
        <v>70</v>
      </c>
      <c r="G13" s="6">
        <f>E13+F13</f>
        <v>530</v>
      </c>
      <c r="H13" s="6">
        <v>435</v>
      </c>
      <c r="I13" s="6">
        <v>50</v>
      </c>
      <c r="J13" s="6">
        <f>H13+I13</f>
        <v>485</v>
      </c>
      <c r="K13" s="6">
        <v>345</v>
      </c>
      <c r="L13" s="6">
        <v>40</v>
      </c>
      <c r="M13" s="6">
        <f>K13+L13</f>
        <v>385</v>
      </c>
      <c r="N13" s="6">
        <f>G13+J13</f>
        <v>1015</v>
      </c>
      <c r="O13" s="6">
        <f>Table1[[#This Row],[Grand Total]]-Table1[[#This Row],[Speciality Total]]</f>
        <v>1240</v>
      </c>
      <c r="P13" s="6">
        <f>Table1[[#This Row],[R1 Speciality]]+Table1[[#This Row],[R2 Speciality]]+Table1[[#This Row],[R3 Speciality]]</f>
        <v>160</v>
      </c>
      <c r="Q13" s="6">
        <f>N13+M13</f>
        <v>1400</v>
      </c>
      <c r="R13" s="7"/>
    </row>
    <row r="14" spans="1:18" ht="15" customHeight="1" x14ac:dyDescent="0.25">
      <c r="A14" s="5" t="s">
        <v>37</v>
      </c>
      <c r="B14" s="6" t="s">
        <v>38</v>
      </c>
      <c r="C14" s="6" t="s">
        <v>10</v>
      </c>
      <c r="D14" s="6" t="s">
        <v>62</v>
      </c>
      <c r="E14" s="6">
        <v>452</v>
      </c>
      <c r="F14" s="6">
        <v>40</v>
      </c>
      <c r="G14" s="6">
        <f>E14+F14</f>
        <v>492</v>
      </c>
      <c r="H14" s="6">
        <v>430</v>
      </c>
      <c r="I14" s="6">
        <v>40</v>
      </c>
      <c r="J14" s="6">
        <f>H14+I14</f>
        <v>470</v>
      </c>
      <c r="K14" s="6">
        <v>355</v>
      </c>
      <c r="L14" s="6">
        <v>50</v>
      </c>
      <c r="M14" s="6">
        <f>K14+L14</f>
        <v>405</v>
      </c>
      <c r="N14" s="6">
        <f>G14+J14</f>
        <v>962</v>
      </c>
      <c r="O14" s="6">
        <f>Table1[[#This Row],[Grand Total]]-Table1[[#This Row],[Speciality Total]]</f>
        <v>1237</v>
      </c>
      <c r="P14" s="6">
        <f>Table1[[#This Row],[R1 Speciality]]+Table1[[#This Row],[R2 Speciality]]+Table1[[#This Row],[R3 Speciality]]</f>
        <v>130</v>
      </c>
      <c r="Q14" s="6">
        <f>N14+M14</f>
        <v>1367</v>
      </c>
      <c r="R14" s="7"/>
    </row>
    <row r="15" spans="1:18" ht="15" customHeight="1" x14ac:dyDescent="0.25">
      <c r="A15" s="5" t="s">
        <v>51</v>
      </c>
      <c r="B15" s="6" t="s">
        <v>41</v>
      </c>
      <c r="C15" s="6" t="s">
        <v>10</v>
      </c>
      <c r="D15" s="6" t="s">
        <v>62</v>
      </c>
      <c r="E15" s="6">
        <v>442</v>
      </c>
      <c r="F15" s="6">
        <v>55</v>
      </c>
      <c r="G15" s="6">
        <f>E15+F15</f>
        <v>497</v>
      </c>
      <c r="H15" s="6">
        <v>435</v>
      </c>
      <c r="I15" s="6">
        <v>50</v>
      </c>
      <c r="J15" s="6">
        <f>H15+I15</f>
        <v>485</v>
      </c>
      <c r="K15" s="6">
        <v>310</v>
      </c>
      <c r="L15" s="6">
        <v>35</v>
      </c>
      <c r="M15" s="6">
        <f>K15+L15</f>
        <v>345</v>
      </c>
      <c r="N15" s="6">
        <f>G15+J15</f>
        <v>982</v>
      </c>
      <c r="O15" s="6">
        <f>Table1[[#This Row],[Grand Total]]-Table1[[#This Row],[Speciality Total]]</f>
        <v>1187</v>
      </c>
      <c r="P15" s="6">
        <f>Table1[[#This Row],[R1 Speciality]]+Table1[[#This Row],[R2 Speciality]]+Table1[[#This Row],[R3 Speciality]]</f>
        <v>140</v>
      </c>
      <c r="Q15" s="6">
        <f>N15+M15</f>
        <v>1327</v>
      </c>
      <c r="R15" s="7"/>
    </row>
    <row r="16" spans="1:18" ht="15" customHeight="1" x14ac:dyDescent="0.25">
      <c r="A16" s="5" t="s">
        <v>21</v>
      </c>
      <c r="B16" s="6" t="s">
        <v>48</v>
      </c>
      <c r="C16" s="6" t="s">
        <v>10</v>
      </c>
      <c r="D16" s="6" t="s">
        <v>62</v>
      </c>
      <c r="E16" s="6">
        <v>456</v>
      </c>
      <c r="F16" s="6">
        <v>55</v>
      </c>
      <c r="G16" s="6">
        <f>E16+F16</f>
        <v>511</v>
      </c>
      <c r="H16" s="6">
        <v>395</v>
      </c>
      <c r="I16" s="6">
        <v>35</v>
      </c>
      <c r="J16" s="6">
        <f>H16+I16</f>
        <v>430</v>
      </c>
      <c r="K16" s="6"/>
      <c r="L16" s="6"/>
      <c r="M16" s="6">
        <f>K16+L16</f>
        <v>0</v>
      </c>
      <c r="N16" s="6">
        <f>G16+J16</f>
        <v>941</v>
      </c>
      <c r="O16" s="6">
        <f>Table1[[#This Row],[Grand Total]]-Table1[[#This Row],[Speciality Total]]</f>
        <v>851</v>
      </c>
      <c r="P16" s="6">
        <f>Table1[[#This Row],[R1 Speciality]]+Table1[[#This Row],[R2 Speciality]]+Table1[[#This Row],[R3 Speciality]]</f>
        <v>90</v>
      </c>
      <c r="Q16" s="6">
        <f>N16+M16</f>
        <v>941</v>
      </c>
      <c r="R16" s="7"/>
    </row>
    <row r="17" spans="1:18" ht="15" customHeight="1" x14ac:dyDescent="0.25">
      <c r="A17" s="5" t="s">
        <v>26</v>
      </c>
      <c r="B17" s="6" t="s">
        <v>27</v>
      </c>
      <c r="C17" s="6" t="s">
        <v>52</v>
      </c>
      <c r="D17" s="6" t="s">
        <v>62</v>
      </c>
      <c r="E17" s="6">
        <v>372</v>
      </c>
      <c r="F17" s="6">
        <v>80</v>
      </c>
      <c r="G17" s="6">
        <f>E17+F17</f>
        <v>452</v>
      </c>
      <c r="H17" s="6">
        <v>295</v>
      </c>
      <c r="I17" s="6">
        <v>70</v>
      </c>
      <c r="J17" s="6">
        <f>H17+I17</f>
        <v>365</v>
      </c>
      <c r="K17" s="6">
        <v>215</v>
      </c>
      <c r="L17" s="6">
        <v>55</v>
      </c>
      <c r="M17" s="6">
        <f>K17+L17</f>
        <v>270</v>
      </c>
      <c r="N17" s="6">
        <f>G17+J17</f>
        <v>817</v>
      </c>
      <c r="O17" s="6">
        <f>Table1[[#This Row],[Grand Total]]-Table1[[#This Row],[Speciality Total]]</f>
        <v>882</v>
      </c>
      <c r="P17" s="6">
        <f>Table1[[#This Row],[R1 Speciality]]+Table1[[#This Row],[R2 Speciality]]+Table1[[#This Row],[R3 Speciality]]</f>
        <v>205</v>
      </c>
      <c r="Q17" s="6">
        <f>N17+M17</f>
        <v>1087</v>
      </c>
      <c r="R17" s="7">
        <v>1</v>
      </c>
    </row>
    <row r="18" spans="1:18" ht="15" customHeight="1" x14ac:dyDescent="0.25">
      <c r="A18" s="5" t="s">
        <v>53</v>
      </c>
      <c r="B18" s="6" t="s">
        <v>41</v>
      </c>
      <c r="C18" s="6" t="s">
        <v>52</v>
      </c>
      <c r="D18" s="6" t="s">
        <v>62</v>
      </c>
      <c r="E18" s="6">
        <v>402</v>
      </c>
      <c r="F18" s="6">
        <v>65</v>
      </c>
      <c r="G18" s="6">
        <f>E18+F18</f>
        <v>467</v>
      </c>
      <c r="H18" s="6">
        <v>275</v>
      </c>
      <c r="I18" s="6">
        <v>70</v>
      </c>
      <c r="J18" s="6">
        <f>H18+I18</f>
        <v>345</v>
      </c>
      <c r="K18" s="6">
        <v>175</v>
      </c>
      <c r="L18" s="6">
        <v>50</v>
      </c>
      <c r="M18" s="6">
        <f>K18+L18</f>
        <v>225</v>
      </c>
      <c r="N18" s="6">
        <f>G18+J18</f>
        <v>812</v>
      </c>
      <c r="O18" s="6">
        <f>Table1[[#This Row],[Grand Total]]-Table1[[#This Row],[Speciality Total]]</f>
        <v>852</v>
      </c>
      <c r="P18" s="6">
        <f>Table1[[#This Row],[R1 Speciality]]+Table1[[#This Row],[R2 Speciality]]+Table1[[#This Row],[R3 Speciality]]</f>
        <v>185</v>
      </c>
      <c r="Q18" s="6">
        <f>N18+M18</f>
        <v>1037</v>
      </c>
      <c r="R18" s="7">
        <v>2</v>
      </c>
    </row>
    <row r="19" spans="1:18" ht="15" customHeight="1" x14ac:dyDescent="0.25">
      <c r="A19" s="5" t="s">
        <v>29</v>
      </c>
      <c r="B19" s="6" t="s">
        <v>35</v>
      </c>
      <c r="C19" s="6" t="s">
        <v>52</v>
      </c>
      <c r="D19" s="6" t="s">
        <v>62</v>
      </c>
      <c r="E19" s="6">
        <v>344</v>
      </c>
      <c r="F19" s="6">
        <v>70</v>
      </c>
      <c r="G19" s="6">
        <f>E19+F19</f>
        <v>414</v>
      </c>
      <c r="H19" s="6">
        <v>305</v>
      </c>
      <c r="I19" s="6">
        <v>55</v>
      </c>
      <c r="J19" s="6">
        <f>H19+I19</f>
        <v>360</v>
      </c>
      <c r="K19" s="6">
        <v>155</v>
      </c>
      <c r="L19" s="6">
        <v>65</v>
      </c>
      <c r="M19" s="6">
        <f>K19+L19</f>
        <v>220</v>
      </c>
      <c r="N19" s="6">
        <f>G19+J19</f>
        <v>774</v>
      </c>
      <c r="O19" s="6">
        <f>Table1[[#This Row],[Grand Total]]-Table1[[#This Row],[Speciality Total]]</f>
        <v>804</v>
      </c>
      <c r="P19" s="6">
        <f>Table1[[#This Row],[R1 Speciality]]+Table1[[#This Row],[R2 Speciality]]+Table1[[#This Row],[R3 Speciality]]</f>
        <v>190</v>
      </c>
      <c r="Q19" s="6">
        <f>N19+M19</f>
        <v>994</v>
      </c>
      <c r="R19" s="7">
        <v>3</v>
      </c>
    </row>
    <row r="20" spans="1:18" ht="15" customHeight="1" x14ac:dyDescent="0.25">
      <c r="A20" s="5" t="s">
        <v>54</v>
      </c>
      <c r="B20" s="6" t="s">
        <v>55</v>
      </c>
      <c r="C20" s="6" t="s">
        <v>56</v>
      </c>
      <c r="D20" s="6" t="s">
        <v>62</v>
      </c>
      <c r="E20" s="6">
        <v>394</v>
      </c>
      <c r="F20" s="6">
        <v>85</v>
      </c>
      <c r="G20" s="6">
        <f>E20+F20</f>
        <v>479</v>
      </c>
      <c r="H20" s="6">
        <v>315</v>
      </c>
      <c r="I20" s="6">
        <v>85</v>
      </c>
      <c r="J20" s="6">
        <f>H20+I20</f>
        <v>400</v>
      </c>
      <c r="K20" s="6">
        <v>160</v>
      </c>
      <c r="L20" s="6">
        <v>85</v>
      </c>
      <c r="M20" s="6">
        <f>K20+L20</f>
        <v>245</v>
      </c>
      <c r="N20" s="6">
        <f>G20+J20</f>
        <v>879</v>
      </c>
      <c r="O20" s="6">
        <f>Table1[[#This Row],[Grand Total]]-Table1[[#This Row],[Speciality Total]]</f>
        <v>869</v>
      </c>
      <c r="P20" s="6">
        <f>Table1[[#This Row],[R1 Speciality]]+Table1[[#This Row],[R2 Speciality]]+Table1[[#This Row],[R3 Speciality]]</f>
        <v>255</v>
      </c>
      <c r="Q20" s="6">
        <f>N20+M20</f>
        <v>1124</v>
      </c>
      <c r="R20" s="7">
        <v>1</v>
      </c>
    </row>
    <row r="21" spans="1:18" ht="15" customHeight="1" x14ac:dyDescent="0.25">
      <c r="A21" s="5" t="s">
        <v>21</v>
      </c>
      <c r="B21" s="6" t="s">
        <v>22</v>
      </c>
      <c r="C21" s="6" t="s">
        <v>56</v>
      </c>
      <c r="D21" s="6" t="s">
        <v>63</v>
      </c>
      <c r="E21" s="6">
        <v>372</v>
      </c>
      <c r="F21" s="6">
        <v>60</v>
      </c>
      <c r="G21" s="6">
        <f>E21+F21</f>
        <v>432</v>
      </c>
      <c r="H21" s="6">
        <v>325</v>
      </c>
      <c r="I21" s="6">
        <v>65</v>
      </c>
      <c r="J21" s="6">
        <f>H21+I21</f>
        <v>390</v>
      </c>
      <c r="K21" s="6">
        <v>200</v>
      </c>
      <c r="L21" s="6">
        <v>15</v>
      </c>
      <c r="M21" s="6">
        <f>K21+L21</f>
        <v>215</v>
      </c>
      <c r="N21" s="6">
        <f>G21+J21</f>
        <v>822</v>
      </c>
      <c r="O21" s="6">
        <f>Table1[[#This Row],[Grand Total]]-Table1[[#This Row],[Speciality Total]]</f>
        <v>897</v>
      </c>
      <c r="P21" s="6">
        <f>Table1[[#This Row],[R1 Speciality]]+Table1[[#This Row],[R2 Speciality]]+Table1[[#This Row],[R3 Speciality]]</f>
        <v>140</v>
      </c>
      <c r="Q21" s="6">
        <f>N21+M21</f>
        <v>1037</v>
      </c>
      <c r="R21" s="7">
        <v>2</v>
      </c>
    </row>
    <row r="22" spans="1:18" ht="15" customHeight="1" x14ac:dyDescent="0.25">
      <c r="A22" s="5" t="s">
        <v>57</v>
      </c>
      <c r="B22" s="6" t="s">
        <v>25</v>
      </c>
      <c r="C22" s="6" t="s">
        <v>56</v>
      </c>
      <c r="D22" s="6" t="s">
        <v>62</v>
      </c>
      <c r="E22" s="6">
        <v>392</v>
      </c>
      <c r="F22" s="6">
        <v>55</v>
      </c>
      <c r="G22" s="6">
        <f>E22+F22</f>
        <v>447</v>
      </c>
      <c r="H22" s="6">
        <v>290</v>
      </c>
      <c r="I22" s="6">
        <v>50</v>
      </c>
      <c r="J22" s="6">
        <f>H22+I22</f>
        <v>340</v>
      </c>
      <c r="K22" s="6">
        <v>195</v>
      </c>
      <c r="L22" s="6">
        <v>35</v>
      </c>
      <c r="M22" s="6">
        <f>K22+L22</f>
        <v>230</v>
      </c>
      <c r="N22" s="6">
        <f>G22+J22</f>
        <v>787</v>
      </c>
      <c r="O22" s="6">
        <f>Table1[[#This Row],[Grand Total]]-Table1[[#This Row],[Speciality Total]]</f>
        <v>877</v>
      </c>
      <c r="P22" s="6">
        <f>Table1[[#This Row],[R1 Speciality]]+Table1[[#This Row],[R2 Speciality]]+Table1[[#This Row],[R3 Speciality]]</f>
        <v>140</v>
      </c>
      <c r="Q22" s="6">
        <f>N22+M22</f>
        <v>1017</v>
      </c>
      <c r="R22" s="7">
        <v>3</v>
      </c>
    </row>
    <row r="23" spans="1:18" ht="15" customHeight="1" x14ac:dyDescent="0.25">
      <c r="A23" s="5" t="s">
        <v>57</v>
      </c>
      <c r="B23" s="6" t="s">
        <v>58</v>
      </c>
      <c r="C23" s="6" t="s">
        <v>56</v>
      </c>
      <c r="D23" s="6" t="s">
        <v>63</v>
      </c>
      <c r="E23" s="6">
        <v>310</v>
      </c>
      <c r="F23" s="6">
        <v>40</v>
      </c>
      <c r="G23" s="6">
        <f>E23+F23</f>
        <v>350</v>
      </c>
      <c r="H23" s="6">
        <v>210</v>
      </c>
      <c r="I23" s="6">
        <v>30</v>
      </c>
      <c r="J23" s="6">
        <f>H23+I23</f>
        <v>240</v>
      </c>
      <c r="K23" s="6">
        <v>100</v>
      </c>
      <c r="L23" s="6">
        <v>40</v>
      </c>
      <c r="M23" s="6">
        <f>K23+L23</f>
        <v>140</v>
      </c>
      <c r="N23" s="6">
        <f>G23+J23</f>
        <v>590</v>
      </c>
      <c r="O23" s="6">
        <f>Table1[[#This Row],[Grand Total]]-Table1[[#This Row],[Speciality Total]]</f>
        <v>620</v>
      </c>
      <c r="P23" s="6">
        <f>Table1[[#This Row],[R1 Speciality]]+Table1[[#This Row],[R2 Speciality]]+Table1[[#This Row],[R3 Speciality]]</f>
        <v>110</v>
      </c>
      <c r="Q23" s="6">
        <f>N23+M23</f>
        <v>730</v>
      </c>
      <c r="R23" s="7"/>
    </row>
    <row r="24" spans="1:18" ht="15" customHeight="1" x14ac:dyDescent="0.25">
      <c r="A24" s="5" t="s">
        <v>59</v>
      </c>
      <c r="B24" s="6" t="s">
        <v>60</v>
      </c>
      <c r="C24" s="6" t="s">
        <v>56</v>
      </c>
      <c r="D24" s="6"/>
      <c r="E24" s="6">
        <v>290</v>
      </c>
      <c r="F24" s="6">
        <v>40</v>
      </c>
      <c r="G24" s="6">
        <f>E24+F24</f>
        <v>330</v>
      </c>
      <c r="H24" s="6">
        <v>0</v>
      </c>
      <c r="I24" s="6">
        <v>0</v>
      </c>
      <c r="J24" s="6">
        <f>H24+I24</f>
        <v>0</v>
      </c>
      <c r="K24" s="6">
        <v>0</v>
      </c>
      <c r="L24" s="6">
        <v>0</v>
      </c>
      <c r="M24" s="6">
        <f>K24+L24</f>
        <v>0</v>
      </c>
      <c r="N24" s="6">
        <f>G24+J24</f>
        <v>330</v>
      </c>
      <c r="O24" s="6">
        <f>Table1[[#This Row],[Grand Total]]-Table1[[#This Row],[Speciality Total]]</f>
        <v>290</v>
      </c>
      <c r="P24" s="6">
        <f>Table1[[#This Row],[R1 Speciality]]+Table1[[#This Row],[R2 Speciality]]+Table1[[#This Row],[R3 Speciality]]</f>
        <v>40</v>
      </c>
      <c r="Q24" s="6">
        <f>N24+M24</f>
        <v>330</v>
      </c>
      <c r="R24" s="7"/>
    </row>
    <row r="25" spans="1:18" ht="15" customHeight="1" x14ac:dyDescent="0.25">
      <c r="A25" s="5" t="s">
        <v>68</v>
      </c>
      <c r="B25" s="6" t="s">
        <v>69</v>
      </c>
      <c r="C25" s="6" t="s">
        <v>24</v>
      </c>
      <c r="D25" s="6" t="s">
        <v>62</v>
      </c>
      <c r="E25" s="6">
        <v>402</v>
      </c>
      <c r="F25" s="6">
        <v>105</v>
      </c>
      <c r="G25" s="6">
        <f>E25+F25</f>
        <v>507</v>
      </c>
      <c r="H25" s="6">
        <v>315</v>
      </c>
      <c r="I25" s="6">
        <v>105</v>
      </c>
      <c r="J25" s="6">
        <f>H25+I25</f>
        <v>420</v>
      </c>
      <c r="K25" s="6">
        <v>265</v>
      </c>
      <c r="L25" s="6">
        <v>70</v>
      </c>
      <c r="M25" s="6">
        <f>K25+L25</f>
        <v>335</v>
      </c>
      <c r="N25" s="6">
        <f>G25+J25</f>
        <v>927</v>
      </c>
      <c r="O25" s="6">
        <f>Table1[[#This Row],[Grand Total]]-Table1[[#This Row],[Speciality Total]]</f>
        <v>982</v>
      </c>
      <c r="P25" s="6">
        <f>Table1[[#This Row],[R1 Speciality]]+Table1[[#This Row],[R2 Speciality]]+Table1[[#This Row],[R3 Speciality]]</f>
        <v>280</v>
      </c>
      <c r="Q25" s="6">
        <f>N25+M25</f>
        <v>1262</v>
      </c>
      <c r="R25" s="7">
        <v>1</v>
      </c>
    </row>
    <row r="26" spans="1:18" ht="15" customHeight="1" x14ac:dyDescent="0.25">
      <c r="A26" s="5" t="s">
        <v>70</v>
      </c>
      <c r="B26" s="6" t="s">
        <v>71</v>
      </c>
      <c r="C26" s="6" t="s">
        <v>24</v>
      </c>
      <c r="D26" s="6" t="s">
        <v>62</v>
      </c>
      <c r="E26" s="6">
        <v>402</v>
      </c>
      <c r="F26" s="6">
        <v>70</v>
      </c>
      <c r="G26" s="6">
        <f>E26+F26</f>
        <v>472</v>
      </c>
      <c r="H26" s="6">
        <v>330</v>
      </c>
      <c r="I26" s="6">
        <v>85</v>
      </c>
      <c r="J26" s="6">
        <f>H26+I26</f>
        <v>415</v>
      </c>
      <c r="K26" s="6">
        <v>190</v>
      </c>
      <c r="L26" s="6">
        <v>75</v>
      </c>
      <c r="M26" s="6">
        <f>K26+L26</f>
        <v>265</v>
      </c>
      <c r="N26" s="6">
        <f>G26+J26</f>
        <v>887</v>
      </c>
      <c r="O26" s="6">
        <f>Table1[[#This Row],[Grand Total]]-Table1[[#This Row],[Speciality Total]]</f>
        <v>922</v>
      </c>
      <c r="P26" s="6">
        <f>Table1[[#This Row],[R1 Speciality]]+Table1[[#This Row],[R2 Speciality]]+Table1[[#This Row],[R3 Speciality]]</f>
        <v>230</v>
      </c>
      <c r="Q26" s="6">
        <f>N26+M26</f>
        <v>1152</v>
      </c>
      <c r="R26" s="7">
        <v>2</v>
      </c>
    </row>
    <row r="27" spans="1:18" ht="15" customHeight="1" x14ac:dyDescent="0.25">
      <c r="A27" s="5" t="s">
        <v>64</v>
      </c>
      <c r="B27" s="6" t="s">
        <v>65</v>
      </c>
      <c r="C27" s="6" t="s">
        <v>24</v>
      </c>
      <c r="D27" s="6" t="s">
        <v>62</v>
      </c>
      <c r="E27" s="6">
        <v>384</v>
      </c>
      <c r="F27" s="6">
        <v>45</v>
      </c>
      <c r="G27" s="6">
        <f>E27+F27</f>
        <v>429</v>
      </c>
      <c r="H27" s="6">
        <v>340</v>
      </c>
      <c r="I27" s="6">
        <v>60</v>
      </c>
      <c r="J27" s="6">
        <f>H27+I27</f>
        <v>400</v>
      </c>
      <c r="K27" s="6">
        <v>205</v>
      </c>
      <c r="L27" s="6">
        <v>45</v>
      </c>
      <c r="M27" s="6">
        <f>K27+L27</f>
        <v>250</v>
      </c>
      <c r="N27" s="6">
        <f>G27+J27</f>
        <v>829</v>
      </c>
      <c r="O27" s="6">
        <f>Table1[[#This Row],[Grand Total]]-Table1[[#This Row],[Speciality Total]]</f>
        <v>929</v>
      </c>
      <c r="P27" s="6">
        <f>Table1[[#This Row],[R1 Speciality]]+Table1[[#This Row],[R2 Speciality]]+Table1[[#This Row],[R3 Speciality]]</f>
        <v>150</v>
      </c>
      <c r="Q27" s="6">
        <f>N27+M27</f>
        <v>1079</v>
      </c>
      <c r="R27" s="7">
        <v>3</v>
      </c>
    </row>
    <row r="28" spans="1:18" ht="15" customHeight="1" x14ac:dyDescent="0.25">
      <c r="A28" s="5" t="s">
        <v>19</v>
      </c>
      <c r="B28" s="6" t="s">
        <v>20</v>
      </c>
      <c r="C28" s="6" t="s">
        <v>24</v>
      </c>
      <c r="D28" s="6" t="s">
        <v>62</v>
      </c>
      <c r="E28" s="6">
        <v>366</v>
      </c>
      <c r="F28" s="6">
        <v>80</v>
      </c>
      <c r="G28" s="6">
        <f>E28+F28</f>
        <v>446</v>
      </c>
      <c r="H28" s="6">
        <v>310</v>
      </c>
      <c r="I28" s="6">
        <v>75</v>
      </c>
      <c r="J28" s="6">
        <f>H28+I28</f>
        <v>385</v>
      </c>
      <c r="K28" s="6">
        <v>145</v>
      </c>
      <c r="L28" s="6">
        <v>60</v>
      </c>
      <c r="M28" s="6">
        <f>K28+L28</f>
        <v>205</v>
      </c>
      <c r="N28" s="6">
        <f>G28+J28</f>
        <v>831</v>
      </c>
      <c r="O28" s="6">
        <f>Table1[[#This Row],[Grand Total]]-Table1[[#This Row],[Speciality Total]]</f>
        <v>821</v>
      </c>
      <c r="P28" s="6">
        <f>Table1[[#This Row],[R1 Speciality]]+Table1[[#This Row],[R2 Speciality]]+Table1[[#This Row],[R3 Speciality]]</f>
        <v>215</v>
      </c>
      <c r="Q28" s="6">
        <f>N28+M28</f>
        <v>1036</v>
      </c>
      <c r="R28" s="7"/>
    </row>
    <row r="29" spans="1:18" ht="15" customHeight="1" x14ac:dyDescent="0.25">
      <c r="A29" s="5" t="s">
        <v>66</v>
      </c>
      <c r="B29" s="6" t="s">
        <v>67</v>
      </c>
      <c r="C29" s="6" t="s">
        <v>24</v>
      </c>
      <c r="D29" s="6" t="s">
        <v>62</v>
      </c>
      <c r="E29" s="6">
        <v>310</v>
      </c>
      <c r="F29" s="6">
        <v>15</v>
      </c>
      <c r="G29" s="6">
        <f>E29+F29</f>
        <v>325</v>
      </c>
      <c r="H29" s="6">
        <v>285</v>
      </c>
      <c r="I29" s="6">
        <v>65</v>
      </c>
      <c r="J29" s="6">
        <f>H29+I29</f>
        <v>350</v>
      </c>
      <c r="K29" s="6">
        <v>205</v>
      </c>
      <c r="L29" s="6">
        <v>55</v>
      </c>
      <c r="M29" s="6">
        <f>K29+L29</f>
        <v>260</v>
      </c>
      <c r="N29" s="6">
        <f>G29+J29</f>
        <v>675</v>
      </c>
      <c r="O29" s="6">
        <f>Table1[[#This Row],[Grand Total]]-Table1[[#This Row],[Speciality Total]]</f>
        <v>800</v>
      </c>
      <c r="P29" s="6">
        <f>Table1[[#This Row],[R1 Speciality]]+Table1[[#This Row],[R2 Speciality]]+Table1[[#This Row],[R3 Speciality]]</f>
        <v>135</v>
      </c>
      <c r="Q29" s="6">
        <f>N29+M29</f>
        <v>935</v>
      </c>
      <c r="R29" s="7"/>
    </row>
    <row r="30" spans="1:18" ht="15" customHeight="1" x14ac:dyDescent="0.25">
      <c r="A30" s="5" t="s">
        <v>75</v>
      </c>
      <c r="B30" s="6" t="s">
        <v>69</v>
      </c>
      <c r="C30" s="6" t="s">
        <v>76</v>
      </c>
      <c r="D30" s="6" t="s">
        <v>62</v>
      </c>
      <c r="E30" s="6">
        <v>432</v>
      </c>
      <c r="F30" s="6">
        <v>55</v>
      </c>
      <c r="G30" s="6">
        <f>E30+F30</f>
        <v>487</v>
      </c>
      <c r="H30" s="6">
        <v>375</v>
      </c>
      <c r="I30" s="6">
        <v>40</v>
      </c>
      <c r="J30" s="6">
        <f>H30+I30</f>
        <v>415</v>
      </c>
      <c r="K30" s="6">
        <v>270</v>
      </c>
      <c r="L30" s="6">
        <v>50</v>
      </c>
      <c r="M30" s="6">
        <f>K30+L30</f>
        <v>320</v>
      </c>
      <c r="N30" s="6">
        <f>G30+J30</f>
        <v>902</v>
      </c>
      <c r="O30" s="6">
        <f>Table1[[#This Row],[Grand Total]]-Table1[[#This Row],[Speciality Total]]</f>
        <v>1077</v>
      </c>
      <c r="P30" s="6">
        <f>Table1[[#This Row],[R1 Speciality]]+Table1[[#This Row],[R2 Speciality]]+Table1[[#This Row],[R3 Speciality]]</f>
        <v>145</v>
      </c>
      <c r="Q30" s="6">
        <f>N30+M30</f>
        <v>1222</v>
      </c>
      <c r="R30" s="7">
        <v>1</v>
      </c>
    </row>
    <row r="31" spans="1:18" ht="15" customHeight="1" x14ac:dyDescent="0.25">
      <c r="A31" s="5" t="s">
        <v>23</v>
      </c>
      <c r="B31" s="6" t="s">
        <v>78</v>
      </c>
      <c r="C31" s="6" t="s">
        <v>79</v>
      </c>
      <c r="D31" s="6" t="s">
        <v>63</v>
      </c>
      <c r="E31" s="6">
        <v>294</v>
      </c>
      <c r="F31" s="6">
        <v>35</v>
      </c>
      <c r="G31" s="6">
        <f>E31+F31</f>
        <v>329</v>
      </c>
      <c r="H31" s="6">
        <v>185</v>
      </c>
      <c r="I31" s="6">
        <v>25</v>
      </c>
      <c r="J31" s="6">
        <f>H31+I31</f>
        <v>210</v>
      </c>
      <c r="K31" s="6">
        <v>120</v>
      </c>
      <c r="L31" s="6">
        <v>40</v>
      </c>
      <c r="M31" s="6">
        <f>K31+L31</f>
        <v>160</v>
      </c>
      <c r="N31" s="6">
        <f>G31+J31</f>
        <v>539</v>
      </c>
      <c r="O31" s="6">
        <f>Table1[[#This Row],[Grand Total]]-Table1[[#This Row],[Speciality Total]]</f>
        <v>599</v>
      </c>
      <c r="P31" s="6">
        <f>Table1[[#This Row],[R1 Speciality]]+Table1[[#This Row],[R2 Speciality]]+Table1[[#This Row],[R3 Speciality]]</f>
        <v>100</v>
      </c>
      <c r="Q31" s="6">
        <f>N31+M31</f>
        <v>699</v>
      </c>
      <c r="R31" s="7">
        <v>1</v>
      </c>
    </row>
    <row r="32" spans="1:18" ht="15" customHeight="1" x14ac:dyDescent="0.25">
      <c r="A32" s="5" t="s">
        <v>77</v>
      </c>
      <c r="B32" s="6" t="s">
        <v>27</v>
      </c>
      <c r="C32" s="6" t="s">
        <v>79</v>
      </c>
      <c r="D32" s="6" t="s">
        <v>62</v>
      </c>
      <c r="E32" s="6">
        <v>286</v>
      </c>
      <c r="F32" s="6">
        <v>25</v>
      </c>
      <c r="G32" s="6">
        <f>E32+F32</f>
        <v>311</v>
      </c>
      <c r="H32" s="6">
        <v>210</v>
      </c>
      <c r="I32" s="6">
        <v>15</v>
      </c>
      <c r="J32" s="6">
        <f>H32+I32</f>
        <v>225</v>
      </c>
      <c r="K32" s="6">
        <v>75</v>
      </c>
      <c r="L32" s="6">
        <v>25</v>
      </c>
      <c r="M32" s="6">
        <f>K32+L32</f>
        <v>100</v>
      </c>
      <c r="N32" s="6">
        <f>G32+J32</f>
        <v>536</v>
      </c>
      <c r="O32" s="6">
        <f>Table1[[#This Row],[Grand Total]]-Table1[[#This Row],[Speciality Total]]</f>
        <v>571</v>
      </c>
      <c r="P32" s="6">
        <f>Table1[[#This Row],[R1 Speciality]]+Table1[[#This Row],[R2 Speciality]]+Table1[[#This Row],[R3 Speciality]]</f>
        <v>65</v>
      </c>
      <c r="Q32" s="6">
        <f>N32+M32</f>
        <v>636</v>
      </c>
      <c r="R32" s="7">
        <v>2</v>
      </c>
    </row>
    <row r="33" spans="1:18" ht="15" customHeight="1" x14ac:dyDescent="0.25">
      <c r="A33" s="5" t="s">
        <v>72</v>
      </c>
      <c r="B33" s="6" t="s">
        <v>73</v>
      </c>
      <c r="C33" s="6" t="s">
        <v>74</v>
      </c>
      <c r="D33" s="6" t="s">
        <v>62</v>
      </c>
      <c r="E33" s="6">
        <v>314</v>
      </c>
      <c r="F33" s="6">
        <v>50</v>
      </c>
      <c r="G33" s="6">
        <f>E33+F33</f>
        <v>364</v>
      </c>
      <c r="H33" s="6">
        <v>275</v>
      </c>
      <c r="I33" s="6">
        <v>55</v>
      </c>
      <c r="J33" s="6">
        <f>H33+I33</f>
        <v>330</v>
      </c>
      <c r="K33" s="6">
        <v>0</v>
      </c>
      <c r="L33" s="6">
        <v>0</v>
      </c>
      <c r="M33" s="6">
        <f>K33+L33</f>
        <v>0</v>
      </c>
      <c r="N33" s="6">
        <f>G33+J33</f>
        <v>694</v>
      </c>
      <c r="O33" s="6">
        <f>Table1[[#This Row],[Grand Total]]-Table1[[#This Row],[Speciality Total]]</f>
        <v>589</v>
      </c>
      <c r="P33" s="6">
        <f>Table1[[#This Row],[R1 Speciality]]+Table1[[#This Row],[R2 Speciality]]+Table1[[#This Row],[R3 Speciality]]</f>
        <v>105</v>
      </c>
      <c r="Q33" s="6">
        <f>N33+M33</f>
        <v>694</v>
      </c>
      <c r="R33" s="7">
        <v>1</v>
      </c>
    </row>
  </sheetData>
  <mergeCells count="6">
    <mergeCell ref="A1:R1"/>
    <mergeCell ref="E2:G2"/>
    <mergeCell ref="H2:J2"/>
    <mergeCell ref="K2:M2"/>
    <mergeCell ref="N2:R2"/>
    <mergeCell ref="A2:D2"/>
  </mergeCells>
  <dataValidations count="1">
    <dataValidation type="list" allowBlank="1" showInputMessage="1" showErrorMessage="1" sqref="C30" xr:uid="{46FFFECD-1AA4-4B1B-8E3F-C786629855EF}">
      <formula1>$X$4:$X$18</formula1>
    </dataValidation>
  </dataValidations>
  <pageMargins left="0.25" right="0.25" top="0.75" bottom="0.75" header="0.3" footer="0.3"/>
  <pageSetup paperSize="8" scale="71" fitToHeight="0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Laird</dc:creator>
  <cp:lastModifiedBy>Stephen Laird</cp:lastModifiedBy>
  <cp:lastPrinted>2019-10-27T21:40:08Z</cp:lastPrinted>
  <dcterms:created xsi:type="dcterms:W3CDTF">2017-02-03T00:41:02Z</dcterms:created>
  <dcterms:modified xsi:type="dcterms:W3CDTF">2020-02-18T07:05:00Z</dcterms:modified>
</cp:coreProperties>
</file>